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4\Version2\"/>
    </mc:Choice>
  </mc:AlternateContent>
  <xr:revisionPtr revIDLastSave="0" documentId="14_{F7B2359F-DFCC-435D-AA20-4AEE0620CC34}" xr6:coauthVersionLast="47" xr6:coauthVersionMax="47" xr10:uidLastSave="{00000000-0000-0000-0000-000000000000}"/>
  <workbookProtection workbookAlgorithmName="SHA-512" workbookHashValue="7wTjfcjJex2FxrcNOHJvvPLyUBhwoINJd4bDir+Sg2dRuYxBHi/C0P+ZhPN3h2bdCcROovj9Qlqz2uzxM/NHjw==" workbookSaltValue="S883qafYfG3RShycXtgI/g==" workbookSpinCount="100000" lockStructure="1"/>
  <bookViews>
    <workbookView xWindow="-120" yWindow="-120" windowWidth="29040" windowHeight="15840" tabRatio="746" xr2:uid="{00000000-000D-0000-FFFF-FFFF00000000}"/>
  </bookViews>
  <sheets>
    <sheet name="Deckblatt_BBET" sheetId="41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Release_Log" sheetId="69" r:id="rId9"/>
    <sheet name="Foerderart" sheetId="67" state="hidden" r:id="rId10"/>
  </sheets>
  <externalReferences>
    <externalReference r:id="rId11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9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9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9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mbulante" localSheetId="0">Deckblatt_BBET!#REF!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9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Deckblatt_BBET!$L$4:$L$5</definedName>
    <definedName name="Betreutes" localSheetId="0">Deckblatt_BBET!#REF!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9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_xlnm.Print_Area" localSheetId="3">'Beiblatt Gemeinkosten'!$A$1:$K$100</definedName>
    <definedName name="_xlnm.Print_Area" localSheetId="2">'Beiblatt Personal'!$A$1:$AF$137</definedName>
    <definedName name="_xlnm.Print_Area" localSheetId="0">Deckblatt_BBET!$A$1:$F$55</definedName>
    <definedName name="_xlnm.Print_Area" localSheetId="1">Kalkulation!$A$1:$T$123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9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9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Gesundheitsförderung" localSheetId="0">Deckblatt_BBET!#REF!</definedName>
    <definedName name="Housing" localSheetId="0">Deckblatt_BBET!#REF!</definedName>
    <definedName name="Kennzahl" localSheetId="4" hidden="1">{#N/A,#N/A,FALSE,"Strategie";#N/A,#N/A,FALSE,"Zusammenfassung";#N/A,#N/A,FALSE,"Deckblatt"}</definedName>
    <definedName name="Kennzahl" localSheetId="9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Leistbares" localSheetId="0">Deckblatt_BBET!#REF!</definedName>
    <definedName name="MigrantInnenarbeit" localSheetId="0">Deckblatt_BBET!#REF!</definedName>
    <definedName name="Mutter" localSheetId="0">Deckblatt_BBET!#REF!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9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9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9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9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9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Sozial" localSheetId="0">Deckblatt_BBET!#REF!</definedName>
    <definedName name="Tagesstruktur">Deckblatt_BBET!$K$4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9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9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9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9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9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9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9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9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36" l="1"/>
  <c r="W18" i="5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D97" i="13" l="1"/>
  <c r="N2" i="67" l="1"/>
  <c r="J2" i="67"/>
  <c r="X2" i="66"/>
  <c r="R2" i="66"/>
  <c r="L2" i="66"/>
  <c r="N2" i="65"/>
  <c r="J2" i="65"/>
  <c r="O2" i="65" s="1"/>
  <c r="S8" i="66" l="1"/>
  <c r="S16" i="66"/>
  <c r="S24" i="66"/>
  <c r="S32" i="66"/>
  <c r="S40" i="66"/>
  <c r="S48" i="66"/>
  <c r="S56" i="66"/>
  <c r="S64" i="66"/>
  <c r="S72" i="66"/>
  <c r="S80" i="66"/>
  <c r="S88" i="66"/>
  <c r="S96" i="66"/>
  <c r="S26" i="66"/>
  <c r="S50" i="66"/>
  <c r="S82" i="66"/>
  <c r="S94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8" i="66"/>
  <c r="S42" i="66"/>
  <c r="S74" i="66"/>
  <c r="S86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4" i="66"/>
  <c r="S12" i="66"/>
  <c r="S20" i="66"/>
  <c r="S28" i="66"/>
  <c r="S36" i="66"/>
  <c r="S44" i="66"/>
  <c r="S52" i="66"/>
  <c r="S60" i="66"/>
  <c r="S68" i="66"/>
  <c r="S76" i="66"/>
  <c r="S84" i="66"/>
  <c r="S92" i="66"/>
  <c r="S5" i="66"/>
  <c r="S13" i="66"/>
  <c r="S21" i="66"/>
  <c r="S29" i="66"/>
  <c r="S37" i="66"/>
  <c r="S45" i="66"/>
  <c r="S53" i="66"/>
  <c r="S61" i="66"/>
  <c r="S69" i="66"/>
  <c r="S77" i="66"/>
  <c r="S85" i="66"/>
  <c r="S93" i="66"/>
  <c r="S2" i="66"/>
  <c r="S6" i="66"/>
  <c r="S14" i="66"/>
  <c r="S22" i="66"/>
  <c r="S30" i="66"/>
  <c r="S38" i="66"/>
  <c r="S46" i="66"/>
  <c r="S54" i="66"/>
  <c r="S62" i="66"/>
  <c r="S70" i="66"/>
  <c r="S78" i="66"/>
  <c r="S7" i="66"/>
  <c r="S15" i="66"/>
  <c r="S23" i="66"/>
  <c r="S31" i="66"/>
  <c r="S39" i="66"/>
  <c r="S47" i="66"/>
  <c r="S55" i="66"/>
  <c r="S63" i="66"/>
  <c r="S71" i="66"/>
  <c r="S79" i="66"/>
  <c r="S87" i="66"/>
  <c r="S95" i="66"/>
  <c r="S10" i="66"/>
  <c r="S34" i="66"/>
  <c r="S58" i="66"/>
  <c r="S66" i="66"/>
  <c r="S90" i="66"/>
  <c r="S98" i="66"/>
  <c r="S100" i="66"/>
  <c r="K3" i="67"/>
  <c r="K11" i="67"/>
  <c r="K19" i="67"/>
  <c r="K27" i="67"/>
  <c r="K35" i="67"/>
  <c r="K43" i="67"/>
  <c r="K2" i="67"/>
  <c r="K5" i="67"/>
  <c r="K29" i="67"/>
  <c r="K45" i="67"/>
  <c r="K16" i="67"/>
  <c r="K32" i="67"/>
  <c r="K48" i="67"/>
  <c r="K25" i="67"/>
  <c r="K41" i="67"/>
  <c r="K49" i="67"/>
  <c r="K10" i="67"/>
  <c r="K18" i="67"/>
  <c r="K26" i="67"/>
  <c r="K4" i="67"/>
  <c r="K12" i="67"/>
  <c r="K20" i="67"/>
  <c r="K28" i="67"/>
  <c r="K36" i="67"/>
  <c r="K44" i="67"/>
  <c r="K13" i="67"/>
  <c r="K21" i="67"/>
  <c r="K37" i="67"/>
  <c r="K40" i="67"/>
  <c r="K6" i="67"/>
  <c r="K14" i="67"/>
  <c r="K22" i="67"/>
  <c r="K30" i="67"/>
  <c r="K38" i="67"/>
  <c r="K46" i="67"/>
  <c r="K7" i="67"/>
  <c r="K15" i="67"/>
  <c r="K23" i="67"/>
  <c r="K31" i="67"/>
  <c r="K39" i="67"/>
  <c r="K47" i="67"/>
  <c r="K8" i="67"/>
  <c r="K24" i="67"/>
  <c r="K9" i="67"/>
  <c r="K17" i="67"/>
  <c r="K33" i="67"/>
  <c r="K34" i="67"/>
  <c r="K42" i="67"/>
  <c r="K50" i="67"/>
  <c r="N3" i="66"/>
  <c r="N7" i="66"/>
  <c r="N11" i="66"/>
  <c r="N15" i="66"/>
  <c r="N19" i="66"/>
  <c r="N23" i="66"/>
  <c r="N27" i="66"/>
  <c r="N31" i="66"/>
  <c r="N35" i="66"/>
  <c r="N39" i="66"/>
  <c r="N43" i="66"/>
  <c r="N47" i="66"/>
  <c r="N51" i="66"/>
  <c r="N55" i="66"/>
  <c r="N59" i="66"/>
  <c r="N63" i="66"/>
  <c r="N67" i="66"/>
  <c r="N71" i="66"/>
  <c r="N75" i="66"/>
  <c r="N79" i="66"/>
  <c r="N83" i="66"/>
  <c r="N87" i="66"/>
  <c r="N91" i="66"/>
  <c r="N95" i="66"/>
  <c r="N99" i="66"/>
  <c r="N4" i="66"/>
  <c r="N8" i="66"/>
  <c r="N16" i="66"/>
  <c r="N20" i="66"/>
  <c r="N24" i="66"/>
  <c r="N28" i="66"/>
  <c r="N32" i="66"/>
  <c r="N40" i="66"/>
  <c r="N44" i="66"/>
  <c r="N48" i="66"/>
  <c r="N52" i="66"/>
  <c r="N56" i="66"/>
  <c r="N60" i="66"/>
  <c r="N64" i="66"/>
  <c r="N72" i="66"/>
  <c r="N76" i="66"/>
  <c r="N80" i="66"/>
  <c r="N84" i="66"/>
  <c r="N88" i="66"/>
  <c r="N92" i="66"/>
  <c r="N100" i="66"/>
  <c r="N12" i="66"/>
  <c r="N36" i="66"/>
  <c r="N68" i="66"/>
  <c r="N96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25" i="66"/>
  <c r="N41" i="66"/>
  <c r="N57" i="66"/>
  <c r="N73" i="66"/>
  <c r="N89" i="66"/>
  <c r="N10" i="66"/>
  <c r="N18" i="66"/>
  <c r="N34" i="66"/>
  <c r="N50" i="66"/>
  <c r="N66" i="66"/>
  <c r="N82" i="66"/>
  <c r="N98" i="66"/>
  <c r="N5" i="66"/>
  <c r="N21" i="66"/>
  <c r="N37" i="66"/>
  <c r="N53" i="66"/>
  <c r="N69" i="66"/>
  <c r="N85" i="66"/>
  <c r="N2" i="66"/>
  <c r="N9" i="66"/>
  <c r="N17" i="66"/>
  <c r="N33" i="66"/>
  <c r="N49" i="66"/>
  <c r="N65" i="66"/>
  <c r="N81" i="66"/>
  <c r="N97" i="66"/>
  <c r="N26" i="66"/>
  <c r="N42" i="66"/>
  <c r="N58" i="66"/>
  <c r="N74" i="66"/>
  <c r="N90" i="66"/>
  <c r="N13" i="66"/>
  <c r="N29" i="66"/>
  <c r="N45" i="66"/>
  <c r="N61" i="66"/>
  <c r="N77" i="66"/>
  <c r="N93" i="66"/>
  <c r="K4" i="65"/>
  <c r="K8" i="65"/>
  <c r="K12" i="65"/>
  <c r="K16" i="65"/>
  <c r="K20" i="65"/>
  <c r="K24" i="65"/>
  <c r="K28" i="65"/>
  <c r="K32" i="65"/>
  <c r="K36" i="65"/>
  <c r="K40" i="65"/>
  <c r="K44" i="65"/>
  <c r="K48" i="65"/>
  <c r="K52" i="65"/>
  <c r="K56" i="65"/>
  <c r="K60" i="65"/>
  <c r="K64" i="65"/>
  <c r="K68" i="65"/>
  <c r="K72" i="65"/>
  <c r="K76" i="65"/>
  <c r="K80" i="65"/>
  <c r="K84" i="65"/>
  <c r="K88" i="65"/>
  <c r="K92" i="65"/>
  <c r="K96" i="65"/>
  <c r="K100" i="65"/>
  <c r="K6" i="65"/>
  <c r="K14" i="65"/>
  <c r="K22" i="65"/>
  <c r="K30" i="65"/>
  <c r="K34" i="65"/>
  <c r="K42" i="65"/>
  <c r="K50" i="65"/>
  <c r="K54" i="65"/>
  <c r="K62" i="65"/>
  <c r="K70" i="65"/>
  <c r="K74" i="65"/>
  <c r="K82" i="65"/>
  <c r="K86" i="65"/>
  <c r="K90" i="65"/>
  <c r="K94" i="65"/>
  <c r="K98" i="65"/>
  <c r="K3" i="65"/>
  <c r="K7" i="65"/>
  <c r="K11" i="65"/>
  <c r="K15" i="65"/>
  <c r="K19" i="65"/>
  <c r="K23" i="65"/>
  <c r="K27" i="65"/>
  <c r="K31" i="65"/>
  <c r="K35" i="65"/>
  <c r="K39" i="65"/>
  <c r="K43" i="65"/>
  <c r="K47" i="65"/>
  <c r="K51" i="65"/>
  <c r="K55" i="65"/>
  <c r="K59" i="65"/>
  <c r="K63" i="65"/>
  <c r="K67" i="65"/>
  <c r="K71" i="65"/>
  <c r="K75" i="65"/>
  <c r="K79" i="65"/>
  <c r="K83" i="65"/>
  <c r="K87" i="65"/>
  <c r="K91" i="65"/>
  <c r="K95" i="65"/>
  <c r="K99" i="65"/>
  <c r="K5" i="65"/>
  <c r="K9" i="65"/>
  <c r="K13" i="65"/>
  <c r="K17" i="65"/>
  <c r="K21" i="65"/>
  <c r="K25" i="65"/>
  <c r="K29" i="65"/>
  <c r="K33" i="65"/>
  <c r="K37" i="65"/>
  <c r="K41" i="65"/>
  <c r="K45" i="65"/>
  <c r="K49" i="65"/>
  <c r="K53" i="65"/>
  <c r="K57" i="65"/>
  <c r="K61" i="65"/>
  <c r="K65" i="65"/>
  <c r="K69" i="65"/>
  <c r="K73" i="65"/>
  <c r="K77" i="65"/>
  <c r="K81" i="65"/>
  <c r="K85" i="65"/>
  <c r="K89" i="65"/>
  <c r="K93" i="65"/>
  <c r="K97" i="65"/>
  <c r="K2" i="65"/>
  <c r="K10" i="65"/>
  <c r="K18" i="65"/>
  <c r="K26" i="65"/>
  <c r="K38" i="65"/>
  <c r="K46" i="65"/>
  <c r="K58" i="65"/>
  <c r="K66" i="65"/>
  <c r="K78" i="65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A5" i="66"/>
  <c r="I5" i="66" s="1"/>
  <c r="F4" i="66"/>
  <c r="A4" i="66"/>
  <c r="I4" i="66" s="1"/>
  <c r="F3" i="66"/>
  <c r="A3" i="66"/>
  <c r="I3" i="66" s="1"/>
  <c r="F2" i="66"/>
  <c r="A2" i="66"/>
  <c r="I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Z2" i="66" l="1"/>
  <c r="G2" i="65"/>
  <c r="G3" i="67"/>
  <c r="H5" i="67" s="1"/>
  <c r="I5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J18" i="66"/>
  <c r="L15" i="67"/>
  <c r="M15" i="67" s="1"/>
  <c r="H43" i="67"/>
  <c r="I43" i="67" s="1"/>
  <c r="H30" i="67"/>
  <c r="I30" i="67" s="1"/>
  <c r="H13" i="67"/>
  <c r="I13" i="67" s="1"/>
  <c r="H24" i="67"/>
  <c r="I24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J49" i="66"/>
  <c r="J45" i="66"/>
  <c r="J41" i="66"/>
  <c r="J37" i="66"/>
  <c r="K37" i="66" s="1"/>
  <c r="J33" i="66"/>
  <c r="J3" i="66"/>
  <c r="J4" i="66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K16" i="66" s="1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J30" i="66"/>
  <c r="J32" i="66"/>
  <c r="K32" i="66" s="1"/>
  <c r="J34" i="66"/>
  <c r="J38" i="66"/>
  <c r="J74" i="66"/>
  <c r="J78" i="66"/>
  <c r="J82" i="66"/>
  <c r="J86" i="66"/>
  <c r="H45" i="67" l="1"/>
  <c r="I45" i="67" s="1"/>
  <c r="H32" i="67"/>
  <c r="I32" i="67" s="1"/>
  <c r="H21" i="67"/>
  <c r="I21" i="67" s="1"/>
  <c r="H6" i="67"/>
  <c r="I6" i="67" s="1"/>
  <c r="H46" i="67"/>
  <c r="I46" i="67" s="1"/>
  <c r="H8" i="67"/>
  <c r="I8" i="67" s="1"/>
  <c r="H40" i="67"/>
  <c r="I40" i="67" s="1"/>
  <c r="H29" i="67"/>
  <c r="I29" i="67" s="1"/>
  <c r="H14" i="67"/>
  <c r="I14" i="67" s="1"/>
  <c r="H11" i="67"/>
  <c r="I11" i="67" s="1"/>
  <c r="H16" i="67"/>
  <c r="I16" i="67" s="1"/>
  <c r="H48" i="67"/>
  <c r="I48" i="67" s="1"/>
  <c r="H37" i="67"/>
  <c r="I37" i="67" s="1"/>
  <c r="H22" i="67"/>
  <c r="I22" i="67" s="1"/>
  <c r="H27" i="67"/>
  <c r="I27" i="67" s="1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H2" i="67"/>
  <c r="I2" i="67" s="1"/>
  <c r="H38" i="67"/>
  <c r="I38" i="67" s="1"/>
  <c r="H3" i="67"/>
  <c r="I3" i="67" s="1"/>
  <c r="H19" i="67"/>
  <c r="I19" i="67" s="1"/>
  <c r="H35" i="67"/>
  <c r="I35" i="67" s="1"/>
  <c r="H4" i="67"/>
  <c r="I4" i="67" s="1"/>
  <c r="H20" i="67"/>
  <c r="I20" i="67" s="1"/>
  <c r="H36" i="67"/>
  <c r="I36" i="67" s="1"/>
  <c r="H9" i="67"/>
  <c r="I9" i="67" s="1"/>
  <c r="H25" i="67"/>
  <c r="I25" i="67" s="1"/>
  <c r="H41" i="67"/>
  <c r="I41" i="67" s="1"/>
  <c r="H10" i="67"/>
  <c r="I10" i="67" s="1"/>
  <c r="H26" i="67"/>
  <c r="I26" i="67" s="1"/>
  <c r="H42" i="67"/>
  <c r="I42" i="67" s="1"/>
  <c r="H7" i="67"/>
  <c r="I7" i="67" s="1"/>
  <c r="H23" i="67"/>
  <c r="I23" i="67" s="1"/>
  <c r="H39" i="67"/>
  <c r="I39" i="67" s="1"/>
  <c r="K28" i="66"/>
  <c r="K7" i="66"/>
  <c r="K30" i="66"/>
  <c r="K53" i="66"/>
  <c r="K4" i="66"/>
  <c r="K6" i="66"/>
  <c r="K3" i="66"/>
  <c r="K5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M43" i="65" s="1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I5" i="65" s="1"/>
  <c r="H53" i="65"/>
  <c r="H77" i="65"/>
  <c r="H11" i="65"/>
  <c r="I11" i="65" s="1"/>
  <c r="H59" i="65"/>
  <c r="H29" i="65"/>
  <c r="H96" i="65"/>
  <c r="H48" i="65"/>
  <c r="H100" i="65"/>
  <c r="H52" i="65"/>
  <c r="H4" i="65"/>
  <c r="H57" i="65"/>
  <c r="H9" i="65"/>
  <c r="I9" i="65" s="1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I22" i="65" s="1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H37" i="65"/>
  <c r="H70" i="65"/>
  <c r="I70" i="65" s="1"/>
  <c r="H27" i="65"/>
  <c r="H60" i="65"/>
  <c r="H74" i="65"/>
  <c r="H54" i="65"/>
  <c r="H6" i="65"/>
  <c r="H58" i="65"/>
  <c r="H10" i="65"/>
  <c r="H63" i="65"/>
  <c r="H15" i="65"/>
  <c r="I15" i="65" s="1"/>
  <c r="H68" i="65"/>
  <c r="H20" i="65"/>
  <c r="H67" i="65"/>
  <c r="H19" i="65"/>
  <c r="I19" i="65" s="1"/>
  <c r="H80" i="65"/>
  <c r="H12" i="65"/>
  <c r="H21" i="65"/>
  <c r="H7" i="65"/>
  <c r="I7" i="65" s="1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Q99" i="66" l="1"/>
  <c r="I37" i="65"/>
  <c r="I13" i="65"/>
  <c r="I23" i="65"/>
  <c r="I85" i="65"/>
  <c r="M21" i="65"/>
  <c r="I33" i="65"/>
  <c r="I43" i="65"/>
  <c r="I36" i="65"/>
  <c r="I78" i="65"/>
  <c r="I97" i="65"/>
  <c r="I68" i="65"/>
  <c r="I93" i="65"/>
  <c r="M34" i="65"/>
  <c r="M29" i="65"/>
  <c r="I80" i="65"/>
  <c r="I58" i="65"/>
  <c r="I84" i="65"/>
  <c r="I30" i="65"/>
  <c r="I60" i="65"/>
  <c r="M17" i="65"/>
  <c r="M60" i="65"/>
  <c r="I27" i="65"/>
  <c r="I48" i="65"/>
  <c r="M9" i="65"/>
  <c r="M93" i="65"/>
  <c r="M45" i="65"/>
  <c r="M73" i="65"/>
  <c r="M10" i="65"/>
  <c r="M33" i="65"/>
  <c r="I75" i="65"/>
  <c r="I25" i="65"/>
  <c r="M3" i="65"/>
  <c r="I38" i="65"/>
  <c r="I63" i="65"/>
  <c r="I91" i="65"/>
  <c r="I46" i="65"/>
  <c r="I100" i="65"/>
  <c r="M69" i="65"/>
  <c r="I50" i="65"/>
  <c r="M5" i="65"/>
  <c r="M13" i="65"/>
  <c r="M25" i="65"/>
  <c r="I81" i="65"/>
  <c r="I28" i="65"/>
  <c r="M14" i="65"/>
  <c r="I21" i="65"/>
  <c r="I86" i="65"/>
  <c r="I16" i="65"/>
  <c r="I98" i="65"/>
  <c r="I42" i="65"/>
  <c r="I32" i="65"/>
  <c r="I14" i="65"/>
  <c r="I4" i="65"/>
  <c r="I96" i="65"/>
  <c r="I17" i="65"/>
  <c r="I6" i="65"/>
  <c r="I26" i="65"/>
  <c r="I12" i="65"/>
  <c r="I20" i="65"/>
  <c r="I10" i="65"/>
  <c r="I74" i="65"/>
  <c r="I24" i="65"/>
  <c r="I49" i="65"/>
  <c r="I45" i="65"/>
  <c r="I31" i="65"/>
  <c r="I8" i="65"/>
  <c r="I99" i="65"/>
  <c r="I66" i="65"/>
  <c r="I29" i="65"/>
  <c r="I7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C24" i="41" l="1"/>
  <c r="C35" i="41" l="1"/>
  <c r="C34" i="41"/>
  <c r="C33" i="41"/>
  <c r="C32" i="41"/>
  <c r="C48" i="41" s="1"/>
  <c r="C36" i="41" l="1"/>
  <c r="C30" i="41" s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C31" i="41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l="1"/>
  <c r="D104" i="13"/>
  <c r="D78" i="36"/>
  <c r="D71" i="36"/>
  <c r="D59" i="36"/>
  <c r="D51" i="36"/>
  <c r="D44" i="36"/>
  <c r="D24" i="36"/>
  <c r="D19" i="36"/>
  <c r="D17" i="36" l="1"/>
  <c r="D35" i="36"/>
  <c r="D95" i="36" s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39" i="41"/>
  <c r="C40" i="4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F18" i="5"/>
  <c r="F104" i="13"/>
  <c r="W77" i="5"/>
  <c r="W63" i="5"/>
  <c r="F65" i="13"/>
  <c r="W78" i="5"/>
  <c r="W52" i="5"/>
  <c r="W64" i="5"/>
  <c r="W71" i="5"/>
  <c r="W70" i="5"/>
  <c r="C18" i="5"/>
  <c r="D18" i="5" s="1"/>
  <c r="D99" i="36" l="1"/>
  <c r="I56" i="5" l="1"/>
  <c r="I55" i="5"/>
  <c r="F53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D57" i="13" l="1"/>
  <c r="D48" i="13"/>
  <c r="F46" i="13" l="1"/>
  <c r="G46" i="13" l="1"/>
  <c r="D46" i="13" l="1"/>
  <c r="S74" i="13" l="1"/>
  <c r="S117" i="13"/>
  <c r="S75" i="13"/>
  <c r="C41" i="41"/>
  <c r="C42" i="41" s="1"/>
  <c r="C45" i="41" s="1"/>
  <c r="C49" i="41" s="1"/>
  <c r="C50" i="41" s="1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<sst xmlns="http://schemas.openxmlformats.org/spreadsheetml/2006/main" count="4593" uniqueCount="352">
  <si>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</si>
  <si>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</si>
  <si>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</si>
  <si>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</si>
  <si>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</si>
  <si>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</si>
  <si>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</si>
  <si>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</si>
  <si>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</si>
  <si>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</si>
  <si>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</si>
  <si>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</si>
  <si>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</si>
  <si>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</si>
  <si>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</si>
  <si>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</si>
  <si>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</si>
  <si>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</si>
  <si>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</si>
  <si>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</si>
  <si>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</si>
  <si>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</si>
  <si>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</si>
  <si>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</si>
  <si>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</si>
  <si>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</si>
  <si>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</si>
  <si>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</si>
  <si>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</si>
  <si>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</si>
  <si>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</si>
  <si>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</si>
  <si>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</si>
  <si>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</si>
  <si>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</si>
  <si>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</si>
  <si>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</si>
  <si>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</si>
  <si>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</si>
  <si>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</si>
  <si>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</si>
  <si>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</si>
  <si>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</si>
  <si>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</si>
  <si>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</si>
  <si>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</si>
  <si>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</si>
  <si>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</si>
  <si>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</si>
  <si>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</si>
  <si>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</si>
  <si>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</si>
  <si>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</si>
  <si>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</si>
  <si>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</si>
  <si>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</si>
  <si>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</si>
  <si>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</si>
  <si>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</si>
  <si>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</si>
  <si>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</si>
  <si>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</si>
  <si>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</si>
  <si>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</si>
  <si>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</si>
  <si>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</si>
  <si>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</si>
  <si>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Erstellungsdatum</t>
  </si>
  <si>
    <t>Leistungsanerkennung</t>
  </si>
  <si>
    <t>.</t>
  </si>
  <si>
    <t>Standort</t>
  </si>
  <si>
    <t>Ansprechperson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</si>
  <si>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</si>
  <si>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</si>
  <si>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</si>
  <si>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</si>
  <si>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</si>
  <si>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</si>
  <si>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</si>
  <si>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</si>
  <si>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</si>
  <si>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</si>
  <si>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</si>
  <si>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</si>
  <si>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</si>
  <si>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</si>
  <si>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</si>
  <si>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</si>
  <si>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</si>
  <si>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</si>
  <si>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</si>
  <si>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</si>
  <si>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</si>
  <si>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</si>
  <si>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</si>
  <si>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</si>
  <si>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</si>
  <si>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</si>
  <si>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</si>
  <si>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</si>
  <si>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</si>
  <si>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</si>
  <si>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</si>
  <si>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</si>
  <si>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</si>
  <si>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</si>
  <si>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</si>
  <si>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</si>
  <si>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</si>
  <si>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</si>
  <si>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</si>
  <si>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</si>
  <si>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</si>
  <si>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</si>
  <si>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</si>
  <si>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</si>
  <si>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</si>
  <si>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</si>
  <si>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</si>
  <si>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</si>
  <si>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</si>
  <si>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</si>
  <si>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</si>
  <si>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</si>
  <si>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</si>
  <si>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</si>
  <si>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</si>
  <si>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</si>
  <si>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</si>
  <si>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</si>
  <si>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</si>
  <si>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</si>
  <si>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</si>
  <si>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</si>
  <si>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</si>
  <si>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</si>
  <si>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</si>
  <si>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</si>
  <si>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</si>
  <si>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</si>
  <si>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</si>
  <si>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</si>
  <si>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</si>
  <si>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</si>
  <si>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</si>
  <si>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</si>
  <si>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</si>
  <si>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</si>
  <si>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</si>
  <si>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</si>
  <si>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</si>
  <si>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</si>
  <si>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</si>
  <si>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</si>
  <si>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</si>
  <si>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</si>
  <si>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</si>
  <si>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</si>
  <si>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</si>
  <si>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</si>
  <si>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Anzahl Plätze gesamt</t>
  </si>
  <si>
    <t>Plätze FSW</t>
  </si>
  <si>
    <t>Plätze FSW erhöht</t>
  </si>
  <si>
    <t>Plätze Andere</t>
  </si>
  <si>
    <t>Plätze Andere erhöht</t>
  </si>
  <si>
    <t>Maximalauslastung</t>
  </si>
  <si>
    <t>Kalkulierte Auslastung</t>
  </si>
  <si>
    <t>Leistungsmenge FSW</t>
  </si>
  <si>
    <t>Leistungsmenge FSW erhöht</t>
  </si>
  <si>
    <t xml:space="preserve">Leistungsmenge Andere </t>
  </si>
  <si>
    <t>Leistungsmenge Andere erhöht</t>
  </si>
  <si>
    <t>Kalkulierte Fördermittel FSW netto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</si>
  <si>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</si>
  <si>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</si>
  <si>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</si>
  <si>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</si>
  <si>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</si>
  <si>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</si>
  <si>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</si>
  <si>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</si>
  <si>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</si>
  <si>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</si>
  <si>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Minderauslastung FSW in %</t>
  </si>
  <si>
    <t>Minderauslastung FSW erhöht in %</t>
  </si>
  <si>
    <t>Minderauslastung Andere in %</t>
  </si>
  <si>
    <t>Minderauslastung Andere erhöht in %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</si>
  <si>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</si>
  <si>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</si>
  <si>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</si>
  <si>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</si>
  <si>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</si>
  <si>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Kalkulierte Leistungsmenge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</si>
  <si>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</si>
  <si>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</si>
  <si>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</si>
  <si>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</si>
  <si>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</si>
  <si>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</si>
  <si>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</si>
  <si>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</si>
  <si>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</si>
  <si>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</si>
  <si>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</si>
  <si>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</si>
  <si>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</si>
  <si>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Caritas der Erzdiözese Wien (Caritasverband) gemeinnützige Gesellschaft mit beschränkter Haftung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</si>
  <si>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</si>
  <si>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</si>
  <si>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</si>
  <si>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</si>
  <si>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</si>
  <si>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</si>
  <si>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</si>
  <si>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</si>
  <si>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</si>
  <si>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</si>
  <si>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</si>
  <si>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</si>
  <si>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</si>
  <si>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</si>
  <si>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</si>
  <si>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</si>
  <si>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</si>
  <si>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</si>
  <si>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ASSIST - Sozialwirtschaftliche Dienstleistungen für Menschen mit Behinderung - gemeinnützige GmbH</t>
  </si>
  <si>
    <t>BALANCE Leben ohne Barrieren GmbH</t>
  </si>
  <si>
    <t>Context Impulse am Arbeitsmarkt GmbH</t>
  </si>
  <si>
    <t>Habit - Haus der Barmherzigkeit Integrationsteam GmbH</t>
  </si>
  <si>
    <t>ITA GmbH</t>
  </si>
  <si>
    <t>Jugend am Werk Sozial:Raum GmbH</t>
  </si>
  <si>
    <t>KOMIT GmbH</t>
  </si>
  <si>
    <t>ÖHTB Arbeiten GmbH</t>
  </si>
  <si>
    <t>REiNTEGRA gemeinnützige GmbH</t>
  </si>
  <si>
    <t>Sozialtherapeutische Lebens- und Arbeitsgemeinschaft</t>
  </si>
  <si>
    <t>Verein GIN (Gemeinwesenintegration und Normalisierung)</t>
  </si>
  <si>
    <t>Verein LOK Leben ohne Krankenhaus</t>
  </si>
  <si>
    <t>Verein zur Schaffung alternativer Beschäftigungsmöglichkeiten für Psychisch Kranke - VAB</t>
  </si>
  <si>
    <t>Waldorf Behindertenbetreuung GmbH</t>
  </si>
  <si>
    <t>Wien Work - integrative Betriebe und AusbildungsgmbH</t>
  </si>
  <si>
    <t>Wiener Sozialdienste Förderung &amp; Begleitung GmbH</t>
  </si>
  <si>
    <t>Berufsqualifizierung</t>
  </si>
  <si>
    <t>Berufsqualifizierungsmaßnahme</t>
  </si>
  <si>
    <t>Lehrlingsausbildung</t>
  </si>
  <si>
    <t>Tagesstruktur</t>
  </si>
  <si>
    <t>Wien 1 Standard</t>
  </si>
  <si>
    <t>Wien 2 Standard plus</t>
  </si>
  <si>
    <t>Wien 3 erhöht</t>
  </si>
  <si>
    <t>Kosten</t>
  </si>
  <si>
    <t>Betriebstage pro Jahr</t>
  </si>
  <si>
    <t>abzgl. Minderauslastung in %</t>
  </si>
  <si>
    <t>DAS BAND - gemeinsam vielfältig, Verein für unterstütztes Arbeiten und Wohnen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</si>
  <si>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</si>
  <si>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</si>
  <si>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</si>
  <si>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</si>
  <si>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</si>
  <si>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</si>
  <si>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</si>
  <si>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</si>
  <si>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</si>
  <si>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</si>
  <si>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</si>
  <si>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</si>
  <si>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</si>
  <si>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</si>
  <si>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</si>
  <si>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</si>
  <si>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</si>
  <si>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</si>
  <si>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</si>
  <si>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</si>
  <si>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</si>
  <si>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</si>
  <si>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</si>
  <si>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</si>
  <si>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</si>
  <si>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</si>
  <si>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</si>
  <si>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</si>
  <si>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</si>
  <si>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</si>
  <si>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</si>
  <si>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</si>
  <si>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</si>
  <si>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</si>
  <si>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</si>
  <si>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</si>
  <si>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</si>
  <si>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</si>
  <si>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</si>
  <si>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</si>
  <si>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</si>
  <si>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</si>
  <si>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Autistenzentrum Arche Noah - Verein zur beruflichen und sozialen Rehabilitation und  Integration von Autisten und Menschen mit anderer Behinderung</t>
  </si>
  <si>
    <t>AWZ Soziales Wien GmbH</t>
  </si>
  <si>
    <t>Berufliches Bildungs- und Rehabilitationszentrum Österreich (BBRZ Ö)</t>
  </si>
  <si>
    <t>biv - die Akademie für integrative Bildung</t>
  </si>
  <si>
    <t>Gemeinsam leben - gemeinsam lernen -  Integration Wien</t>
  </si>
  <si>
    <t>Humanisierte Arbeitsstätte - Verein zur Förderung der besonderen Fähigkeiten von Menschen mit Behinderung</t>
  </si>
  <si>
    <t>Lebenshilfe Wien GmbH</t>
  </si>
  <si>
    <t>pro mente Wien, Gesellschaft für psychische und soziale Gesundheit</t>
  </si>
  <si>
    <t>Psychosoziale Zentren gemeinnützige GmbH</t>
  </si>
  <si>
    <t>Rainman's Home  Verein zur Rehabilitation und Integration autistisch und anders behinderter Menschen</t>
  </si>
  <si>
    <t>WUK - Verein zur Schaffung offener Kultur- und Werkstättenhäuser, Kurzbezeichnung WUK Werkstätten- und Kulturhaus</t>
  </si>
  <si>
    <t>Berufsintegration</t>
  </si>
  <si>
    <t>Integrationsfachdienst</t>
  </si>
  <si>
    <t>OF Abgeordnete Mitarbeiter</t>
  </si>
  <si>
    <t>OF Integrationsfachdienst - Jobwärts</t>
  </si>
  <si>
    <t>PF Arbeitsunterstützende, begleitende und berufsvorbereitende Kurse für Menschen mit Behinderung</t>
  </si>
  <si>
    <t>PF Berufspotentialanalyse für Menschen mit Behingerung</t>
  </si>
  <si>
    <t>PF Bildungsreihe für Menschen mit Lernschwierigkeiten im Pflege- und Betreuungsbereich</t>
  </si>
  <si>
    <t>PF Fit4More</t>
  </si>
  <si>
    <t>PF Indi - Individualisiertes Arbeitstraining</t>
  </si>
  <si>
    <t>PF Inklusive Lehrredaktion</t>
  </si>
  <si>
    <t>PF Integrationsfachdienst P.I.L.O.T.</t>
  </si>
  <si>
    <t>PF KOMM Cafes &amp; Minimärkte</t>
  </si>
  <si>
    <t>PF Koordinationsstelle</t>
  </si>
  <si>
    <t>PF Verlängerte Öffnungszeiten</t>
  </si>
  <si>
    <t>OF &lt;NEU&gt;</t>
  </si>
  <si>
    <t>PF &lt;NEU&gt;</t>
  </si>
  <si>
    <t>CARDO gemeinnützige GmbH</t>
  </si>
  <si>
    <t>TKM_BBET_V2.4</t>
  </si>
  <si>
    <t>Partnerorganisation</t>
  </si>
  <si>
    <t>Österreichischer Verein für Selbstbestimmte Entwicklung (ÖVSE)</t>
  </si>
  <si>
    <t>WINS - Verein für Inklusion von Menschen mit kognitiver Behinderung</t>
  </si>
  <si>
    <t>PF Mobilitätsassistenz</t>
  </si>
  <si>
    <t>berücksichtigte KV-Erhöhung:</t>
  </si>
  <si>
    <t>berücksichtigte Biennalsprünge:</t>
  </si>
  <si>
    <t>Tarifkalkulation für Einrichtungen der Tagesstruktur und Berufsqualifizierung</t>
  </si>
  <si>
    <t xml:space="preserve">Version: </t>
  </si>
  <si>
    <t>V2.4</t>
  </si>
  <si>
    <t>veröffentlicht am</t>
  </si>
  <si>
    <t>Informieren Sie sich über neue Funktionen bzw. Änderungen und oft gestellte Fragen der aktuellen Version</t>
  </si>
  <si>
    <t>des Tarifkalkulationsmodells.</t>
  </si>
  <si>
    <t>Was ist neu im TKM 2.4</t>
  </si>
  <si>
    <t>Änderungen</t>
  </si>
  <si>
    <t>in Zelle</t>
  </si>
  <si>
    <t>Alle Blätter</t>
  </si>
  <si>
    <t>Umbenennung von "Trägerorganisation" in "Partnerorganisation"</t>
  </si>
  <si>
    <t>Beiblatt Personal</t>
  </si>
  <si>
    <t xml:space="preserve">Umbenennung „geplante KV-Erhöhung“ und </t>
  </si>
  <si>
    <t>W2</t>
  </si>
  <si>
    <t>„geplante Biennalsprünge“ auf „berücksichtigte KV-Erhöhung“</t>
  </si>
  <si>
    <t>W3</t>
  </si>
  <si>
    <t xml:space="preserve"> und „berücksichtigte Biennalsprünge“</t>
  </si>
  <si>
    <t>Beiblatt Gemeinkosten</t>
  </si>
  <si>
    <t>Das Feld "Gesamtwochenstunden" zur Position</t>
  </si>
  <si>
    <t>F92</t>
  </si>
  <si>
    <t>"Zukauf Verwaltung (von verbundenen Unternehmen)"</t>
  </si>
  <si>
    <t>F78</t>
  </si>
  <si>
    <t>ist nicht befüllbar.</t>
  </si>
  <si>
    <t>Ein Update der ergänzenden spezifischen Richtlinie erfolgt mindestens jährlich.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</si>
</sst>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Symbol"/>
      <family val="1"/>
      <charset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8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thin">
        <color indexed="64"/>
      </top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thin">
        <color indexed="64"/>
      </top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/>
      <top style="medium">
        <color rgb="FF640000"/>
      </top>
      <bottom style="thin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medium">
        <color rgb="FF640000"/>
      </bottom>
      <diagonal/>
    </border>
    <border>
      <left/>
      <right/>
      <top/>
      <bottom style="medium">
        <color indexed="64"/>
      </bottom>
      <diagonal/>
    </border>
  </borders>
  <cellStyleXfs count="13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3" fillId="12" borderId="0">
      <protection locked="0"/>
    </xf>
    <xf numFmtId="39" fontId="13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4" borderId="2" applyNumberFormat="0" applyAlignment="0" applyProtection="0"/>
    <xf numFmtId="39" fontId="13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39" fontId="11" fillId="0" borderId="6"/>
    <xf numFmtId="4" fontId="11" fillId="12" borderId="7"/>
    <xf numFmtId="0" fontId="26" fillId="16" borderId="0" applyNumberFormat="0" applyBorder="0" applyAlignment="0" applyProtection="0"/>
    <xf numFmtId="0" fontId="13" fillId="0" borderId="0"/>
    <xf numFmtId="0" fontId="13" fillId="17" borderId="8" applyNumberFormat="0" applyFon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3" fillId="0" borderId="0"/>
    <xf numFmtId="0" fontId="44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8" fillId="0" borderId="0"/>
    <xf numFmtId="0" fontId="6" fillId="0" borderId="0"/>
    <xf numFmtId="0" fontId="50" fillId="23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4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4" borderId="0" applyNumberFormat="0" applyBorder="0" applyAlignment="0" applyProtection="0"/>
    <xf numFmtId="0" fontId="50" fillId="26" borderId="0" applyNumberFormat="0" applyBorder="0" applyAlignment="0" applyProtection="0"/>
    <xf numFmtId="0" fontId="50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8" fillId="0" borderId="0"/>
    <xf numFmtId="43" fontId="68" fillId="0" borderId="0" applyFont="0" applyFill="0" applyBorder="0" applyAlignment="0" applyProtection="0"/>
    <xf numFmtId="0" fontId="8" fillId="0" borderId="0"/>
    <xf numFmtId="0" fontId="8" fillId="0" borderId="0"/>
  </cellStyleXfs>
  <cellXfs count="504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0" fontId="13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/>
    </xf>
    <xf numFmtId="0" fontId="45" fillId="0" borderId="0" xfId="0" applyFont="1" applyFill="1" applyBorder="1" applyProtection="1"/>
    <xf numFmtId="0" fontId="0" fillId="0" borderId="0" xfId="0" applyFill="1" applyAlignment="1" applyProtection="1">
      <alignment vertical="top"/>
    </xf>
    <xf numFmtId="0" fontId="16" fillId="0" borderId="0" xfId="0" applyFont="1" applyFill="1" applyBorder="1" applyProtection="1"/>
    <xf numFmtId="0" fontId="1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vertical="top"/>
    </xf>
    <xf numFmtId="165" fontId="0" fillId="0" borderId="0" xfId="0" applyNumberFormat="1" applyFill="1" applyBorder="1" applyAlignment="1" applyProtection="1">
      <alignment horizontal="right" vertical="top" wrapText="1"/>
    </xf>
    <xf numFmtId="44" fontId="0" fillId="0" borderId="0" xfId="23" applyNumberFormat="1" applyFont="1" applyFill="1" applyBorder="1" applyAlignment="1" applyProtection="1">
      <alignment horizontal="righ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 applyProtection="1">
      <alignment horizontal="left" wrapText="1"/>
    </xf>
    <xf numFmtId="165" fontId="12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right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" fontId="17" fillId="0" borderId="0" xfId="0" applyNumberFormat="1" applyFont="1" applyFill="1" applyBorder="1" applyAlignment="1" applyProtection="1">
      <alignment horizontal="right"/>
    </xf>
    <xf numFmtId="44" fontId="13" fillId="0" borderId="0" xfId="0" applyNumberFormat="1" applyFont="1" applyFill="1" applyBorder="1" applyAlignment="1" applyProtection="1">
      <alignment wrapText="1"/>
    </xf>
    <xf numFmtId="165" fontId="13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8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3" fontId="35" fillId="0" borderId="0" xfId="23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vertical="top" wrapText="1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4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35" fillId="20" borderId="18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4" fontId="17" fillId="0" borderId="0" xfId="23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7" fillId="0" borderId="0" xfId="0" applyNumberFormat="1" applyFont="1" applyFill="1" applyBorder="1" applyAlignment="1" applyProtection="1">
      <alignment horizontal="right" vertical="center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Alignment="1" applyProtection="1">
      <alignment horizontal="right" vertical="center" indent="1"/>
    </xf>
    <xf numFmtId="3" fontId="0" fillId="0" borderId="0" xfId="0" applyNumberFormat="1" applyFill="1" applyBorder="1" applyAlignment="1" applyProtection="1">
      <alignment horizontal="right" vertical="center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3" fontId="35" fillId="0" borderId="0" xfId="2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52" fillId="0" borderId="0" xfId="0" applyFont="1" applyProtection="1"/>
    <xf numFmtId="0" fontId="52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0" fontId="9" fillId="20" borderId="18" xfId="0" applyFont="1" applyFill="1" applyBorder="1" applyAlignment="1" applyProtection="1"/>
    <xf numFmtId="2" fontId="13" fillId="22" borderId="48" xfId="0" applyNumberFormat="1" applyFont="1" applyFill="1" applyBorder="1" applyAlignment="1" applyProtection="1">
      <alignment horizontal="right" vertical="top" wrapText="1"/>
      <protection locked="0"/>
    </xf>
    <xf numFmtId="10" fontId="13" fillId="22" borderId="45" xfId="0" applyNumberFormat="1" applyFont="1" applyFill="1" applyBorder="1" applyAlignment="1" applyProtection="1">
      <alignment horizontal="right" vertical="top" wrapText="1"/>
      <protection locked="0"/>
    </xf>
    <xf numFmtId="0" fontId="8" fillId="0" borderId="45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4" fillId="0" borderId="0" xfId="0" applyNumberFormat="1" applyFont="1" applyFill="1" applyBorder="1" applyAlignment="1" applyProtection="1">
      <alignment horizontal="left" wrapText="1"/>
    </xf>
    <xf numFmtId="3" fontId="47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>
      <alignment horizontal="right" vertical="center" wrapText="1" indent="1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39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4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Protection="1"/>
    <xf numFmtId="0" fontId="0" fillId="0" borderId="0" xfId="0" applyFill="1"/>
    <xf numFmtId="0" fontId="15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/>
    <xf numFmtId="4" fontId="11" fillId="0" borderId="0" xfId="0" quotePrefix="1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16" fillId="20" borderId="59" xfId="0" applyFont="1" applyFill="1" applyBorder="1" applyAlignment="1">
      <alignment horizontal="left"/>
    </xf>
    <xf numFmtId="0" fontId="16" fillId="20" borderId="54" xfId="0" applyFont="1" applyFill="1" applyBorder="1" applyAlignment="1">
      <alignment horizontal="left"/>
    </xf>
    <xf numFmtId="0" fontId="11" fillId="20" borderId="58" xfId="0" applyFont="1" applyFill="1" applyBorder="1"/>
    <xf numFmtId="4" fontId="11" fillId="20" borderId="40" xfId="0" quotePrefix="1" applyNumberFormat="1" applyFont="1" applyFill="1" applyBorder="1" applyAlignment="1">
      <alignment horizontal="right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quotePrefix="1" applyFont="1" applyFill="1"/>
    <xf numFmtId="0" fontId="59" fillId="0" borderId="0" xfId="0" applyFont="1" applyProtection="1"/>
    <xf numFmtId="0" fontId="59" fillId="0" borderId="0" xfId="0" applyFont="1" applyFill="1" applyProtection="1"/>
    <xf numFmtId="0" fontId="59" fillId="0" borderId="0" xfId="0" applyFont="1" applyFill="1" applyAlignment="1" applyProtection="1">
      <alignment wrapText="1"/>
    </xf>
    <xf numFmtId="0" fontId="59" fillId="0" borderId="0" xfId="0" applyFont="1" applyFill="1" applyBorder="1" applyAlignment="1" applyProtection="1">
      <alignment horizontal="left"/>
    </xf>
    <xf numFmtId="0" fontId="11" fillId="20" borderId="61" xfId="0" applyFont="1" applyFill="1" applyBorder="1"/>
    <xf numFmtId="10" fontId="11" fillId="20" borderId="68" xfId="33" applyNumberFormat="1" applyFont="1" applyFill="1" applyBorder="1"/>
    <xf numFmtId="10" fontId="8" fillId="22" borderId="67" xfId="33" quotePrefix="1" applyNumberFormat="1" applyFont="1" applyFill="1" applyBorder="1" applyAlignment="1" applyProtection="1">
      <alignment horizontal="right"/>
      <protection locked="0"/>
    </xf>
    <xf numFmtId="10" fontId="8" fillId="22" borderId="28" xfId="33" quotePrefix="1" applyNumberFormat="1" applyFont="1" applyFill="1" applyBorder="1" applyAlignment="1" applyProtection="1">
      <alignment horizontal="right"/>
      <protection locked="0"/>
    </xf>
    <xf numFmtId="168" fontId="8" fillId="22" borderId="23" xfId="0" quotePrefix="1" applyNumberFormat="1" applyFont="1" applyFill="1" applyBorder="1" applyAlignment="1" applyProtection="1">
      <alignment horizontal="right"/>
      <protection locked="0"/>
    </xf>
    <xf numFmtId="0" fontId="16" fillId="20" borderId="55" xfId="0" applyFont="1" applyFill="1" applyBorder="1" applyAlignment="1"/>
    <xf numFmtId="0" fontId="16" fillId="20" borderId="23" xfId="0" applyFont="1" applyFill="1" applyBorder="1" applyAlignment="1"/>
    <xf numFmtId="0" fontId="60" fillId="0" borderId="0" xfId="128" applyFont="1" applyFill="1"/>
    <xf numFmtId="0" fontId="60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61" fillId="32" borderId="0" xfId="128" applyFont="1" applyFill="1"/>
    <xf numFmtId="0" fontId="60" fillId="33" borderId="0" xfId="128" applyFont="1" applyFill="1" applyAlignment="1">
      <alignment horizontal="left"/>
    </xf>
    <xf numFmtId="0" fontId="62" fillId="32" borderId="0" xfId="128" applyFont="1" applyFill="1"/>
    <xf numFmtId="0" fontId="63" fillId="21" borderId="0" xfId="128" applyFont="1" applyFill="1"/>
    <xf numFmtId="0" fontId="3" fillId="34" borderId="0" xfId="128" applyFont="1" applyFill="1"/>
    <xf numFmtId="0" fontId="57" fillId="34" borderId="0" xfId="0" applyFont="1" applyFill="1"/>
    <xf numFmtId="0" fontId="0" fillId="34" borderId="0" xfId="0" applyFill="1"/>
    <xf numFmtId="0" fontId="60" fillId="33" borderId="0" xfId="128" applyFont="1" applyFill="1"/>
    <xf numFmtId="0" fontId="64" fillId="35" borderId="0" xfId="128" applyFont="1" applyFill="1" applyAlignment="1">
      <alignment horizontal="left"/>
    </xf>
    <xf numFmtId="0" fontId="65" fillId="32" borderId="0" xfId="128" applyFont="1" applyFill="1"/>
    <xf numFmtId="0" fontId="67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58" fillId="0" borderId="0" xfId="0" applyFont="1" applyFill="1" applyAlignment="1">
      <alignment vertical="center"/>
    </xf>
    <xf numFmtId="0" fontId="3" fillId="38" borderId="0" xfId="128" applyFill="1"/>
    <xf numFmtId="0" fontId="66" fillId="38" borderId="0" xfId="0" applyFont="1" applyFill="1"/>
    <xf numFmtId="0" fontId="0" fillId="38" borderId="0" xfId="0" applyFill="1"/>
    <xf numFmtId="3" fontId="35" fillId="0" borderId="0" xfId="23" applyNumberFormat="1" applyFont="1" applyFill="1" applyBorder="1" applyAlignment="1" applyProtection="1">
      <alignment horizontal="left" vertical="center" wrapText="1"/>
    </xf>
    <xf numFmtId="3" fontId="8" fillId="0" borderId="0" xfId="23" applyNumberFormat="1" applyFont="1" applyFill="1" applyBorder="1" applyAlignment="1" applyProtection="1">
      <alignment horizontal="left" vertical="top" wrapText="1"/>
    </xf>
    <xf numFmtId="0" fontId="58" fillId="0" borderId="0" xfId="0" applyFont="1" applyFill="1" applyAlignment="1" applyProtection="1">
      <alignment vertical="center"/>
    </xf>
    <xf numFmtId="0" fontId="48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53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4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0" fontId="2" fillId="0" borderId="0" xfId="129" applyAlignment="1">
      <alignment horizontal="right"/>
    </xf>
    <xf numFmtId="0" fontId="2" fillId="0" borderId="0" xfId="129" applyAlignment="1">
      <alignment horizontal="left"/>
    </xf>
    <xf numFmtId="0" fontId="66" fillId="36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41" fillId="0" borderId="0" xfId="0" applyFont="1" applyFill="1"/>
    <xf numFmtId="0" fontId="46" fillId="0" borderId="0" xfId="0" applyFont="1" applyFill="1"/>
    <xf numFmtId="0" fontId="16" fillId="0" borderId="0" xfId="0" applyFont="1" applyFill="1"/>
    <xf numFmtId="0" fontId="11" fillId="0" borderId="0" xfId="54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/>
    <xf numFmtId="0" fontId="8" fillId="0" borderId="55" xfId="0" applyFont="1" applyFill="1" applyBorder="1"/>
    <xf numFmtId="0" fontId="8" fillId="0" borderId="56" xfId="0" applyFont="1" applyFill="1" applyBorder="1"/>
    <xf numFmtId="0" fontId="8" fillId="0" borderId="60" xfId="0" applyFont="1" applyFill="1" applyBorder="1"/>
    <xf numFmtId="0" fontId="8" fillId="0" borderId="57" xfId="0" applyFont="1" applyFill="1" applyBorder="1"/>
    <xf numFmtId="0" fontId="8" fillId="0" borderId="69" xfId="0" applyFont="1" applyFill="1" applyBorder="1"/>
    <xf numFmtId="0" fontId="8" fillId="0" borderId="62" xfId="0" applyFont="1" applyFill="1" applyBorder="1"/>
    <xf numFmtId="10" fontId="8" fillId="0" borderId="51" xfId="33" quotePrefix="1" applyNumberFormat="1" applyFont="1" applyFill="1" applyBorder="1" applyAlignment="1" applyProtection="1">
      <alignment horizontal="right"/>
    </xf>
    <xf numFmtId="0" fontId="56" fillId="0" borderId="0" xfId="0" quotePrefix="1" applyFont="1" applyFill="1" applyAlignment="1">
      <alignment horizontal="center"/>
    </xf>
    <xf numFmtId="49" fontId="0" fillId="0" borderId="56" xfId="0" applyNumberFormat="1" applyFill="1" applyBorder="1"/>
    <xf numFmtId="4" fontId="8" fillId="0" borderId="38" xfId="0" quotePrefix="1" applyNumberFormat="1" applyFont="1" applyFill="1" applyBorder="1" applyAlignment="1">
      <alignment horizontal="right"/>
    </xf>
    <xf numFmtId="4" fontId="8" fillId="0" borderId="28" xfId="0" quotePrefix="1" applyNumberFormat="1" applyFont="1" applyFill="1" applyBorder="1" applyAlignment="1">
      <alignment horizontal="right"/>
    </xf>
    <xf numFmtId="4" fontId="8" fillId="0" borderId="53" xfId="0" quotePrefix="1" applyNumberFormat="1" applyFont="1" applyFill="1" applyBorder="1" applyAlignment="1">
      <alignment horizontal="right"/>
    </xf>
    <xf numFmtId="49" fontId="0" fillId="0" borderId="60" xfId="0" applyNumberFormat="1" applyFill="1" applyBorder="1" applyAlignment="1">
      <alignment horizontal="left" vertical="top"/>
    </xf>
    <xf numFmtId="0" fontId="0" fillId="0" borderId="0" xfId="0" applyFill="1" applyAlignment="1">
      <alignment vertical="top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4" fontId="8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3" fontId="8" fillId="0" borderId="45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5" fontId="8" fillId="22" borderId="44" xfId="0" applyNumberFormat="1" applyFont="1" applyFill="1" applyBorder="1" applyAlignment="1" applyProtection="1">
      <alignment horizontal="left" vertical="top" wrapText="1"/>
      <protection locked="0"/>
    </xf>
    <xf numFmtId="0" fontId="8" fillId="0" borderId="35" xfId="0" applyFont="1" applyFill="1" applyBorder="1" applyAlignment="1" applyProtection="1">
      <alignment horizontal="left" vertical="center"/>
    </xf>
    <xf numFmtId="4" fontId="8" fillId="0" borderId="35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165" fontId="8" fillId="22" borderId="47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top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vertical="top" wrapText="1"/>
    </xf>
    <xf numFmtId="169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169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169" fontId="8" fillId="0" borderId="21" xfId="2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65" fontId="11" fillId="0" borderId="0" xfId="0" applyNumberFormat="1" applyFont="1" applyFill="1" applyBorder="1" applyAlignment="1" applyProtection="1">
      <alignment horizontal="left" wrapText="1"/>
    </xf>
    <xf numFmtId="0" fontId="8" fillId="0" borderId="21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vertical="center"/>
    </xf>
    <xf numFmtId="165" fontId="8" fillId="22" borderId="38" xfId="0" quotePrefix="1" applyNumberFormat="1" applyFont="1" applyFill="1" applyBorder="1" applyAlignment="1" applyProtection="1">
      <alignment horizontal="right"/>
      <protection locked="0"/>
    </xf>
    <xf numFmtId="165" fontId="8" fillId="22" borderId="28" xfId="0" quotePrefix="1" applyNumberFormat="1" applyFont="1" applyFill="1" applyBorder="1" applyAlignment="1" applyProtection="1">
      <alignment horizontal="right"/>
      <protection locked="0"/>
    </xf>
    <xf numFmtId="165" fontId="8" fillId="22" borderId="53" xfId="0" quotePrefix="1" applyNumberFormat="1" applyFont="1" applyFill="1" applyBorder="1" applyAlignment="1" applyProtection="1">
      <alignment horizontal="right"/>
      <protection locked="0"/>
    </xf>
    <xf numFmtId="165" fontId="11" fillId="20" borderId="40" xfId="0" applyNumberFormat="1" applyFont="1" applyFill="1" applyBorder="1"/>
    <xf numFmtId="165" fontId="8" fillId="0" borderId="38" xfId="0" quotePrefix="1" applyNumberFormat="1" applyFont="1" applyFill="1" applyBorder="1" applyAlignment="1" applyProtection="1">
      <alignment horizontal="right"/>
    </xf>
    <xf numFmtId="165" fontId="8" fillId="0" borderId="28" xfId="0" quotePrefix="1" applyNumberFormat="1" applyFont="1" applyFill="1" applyBorder="1" applyAlignment="1" applyProtection="1">
      <alignment horizontal="right"/>
    </xf>
    <xf numFmtId="165" fontId="8" fillId="0" borderId="53" xfId="0" quotePrefix="1" applyNumberFormat="1" applyFont="1" applyFill="1" applyBorder="1" applyAlignment="1" applyProtection="1">
      <alignment horizontal="right"/>
    </xf>
    <xf numFmtId="10" fontId="11" fillId="20" borderId="18" xfId="33" applyNumberFormat="1" applyFont="1" applyFill="1" applyBorder="1" applyAlignment="1" applyProtection="1">
      <alignment horizontal="center" vertical="center" wrapText="1"/>
    </xf>
    <xf numFmtId="10" fontId="8" fillId="0" borderId="20" xfId="33" applyNumberFormat="1" applyFont="1" applyFill="1" applyBorder="1" applyAlignment="1" applyProtection="1">
      <alignment horizontal="center" vertical="center" wrapText="1"/>
    </xf>
    <xf numFmtId="10" fontId="8" fillId="0" borderId="44" xfId="33" applyNumberFormat="1" applyFont="1" applyFill="1" applyBorder="1" applyAlignment="1" applyProtection="1">
      <alignment horizontal="center" vertical="center" wrapText="1"/>
    </xf>
    <xf numFmtId="10" fontId="8" fillId="0" borderId="21" xfId="33" applyNumberFormat="1" applyFont="1" applyFill="1" applyBorder="1" applyAlignment="1" applyProtection="1">
      <alignment horizontal="center" vertical="center" wrapText="1"/>
    </xf>
    <xf numFmtId="10" fontId="8" fillId="0" borderId="32" xfId="33" applyNumberFormat="1" applyFont="1" applyFill="1" applyBorder="1" applyAlignment="1" applyProtection="1">
      <alignment horizontal="center" vertical="center" wrapText="1"/>
    </xf>
    <xf numFmtId="10" fontId="8" fillId="0" borderId="34" xfId="33" applyNumberFormat="1" applyFont="1" applyFill="1" applyBorder="1" applyAlignment="1" applyProtection="1">
      <alignment horizontal="center" vertical="center" wrapText="1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23" xfId="0" applyNumberFormat="1" applyFont="1" applyFill="1" applyBorder="1" applyAlignment="1" applyProtection="1">
      <alignment horizontal="left" vertical="center" wrapText="1"/>
    </xf>
    <xf numFmtId="10" fontId="8" fillId="0" borderId="19" xfId="33" applyNumberFormat="1" applyFont="1" applyFill="1" applyBorder="1" applyAlignment="1" applyProtection="1">
      <alignment horizontal="center" vertical="center" wrapText="1"/>
    </xf>
    <xf numFmtId="10" fontId="11" fillId="20" borderId="18" xfId="33" applyNumberFormat="1" applyFont="1" applyFill="1" applyBorder="1" applyAlignment="1" applyProtection="1">
      <alignment horizontal="center" vertical="center"/>
    </xf>
    <xf numFmtId="49" fontId="8" fillId="0" borderId="57" xfId="0" applyNumberFormat="1" applyFont="1" applyFill="1" applyBorder="1"/>
    <xf numFmtId="49" fontId="8" fillId="0" borderId="60" xfId="0" applyNumberFormat="1" applyFont="1" applyFill="1" applyBorder="1"/>
    <xf numFmtId="49" fontId="0" fillId="0" borderId="58" xfId="0" applyNumberFormat="1" applyFill="1" applyBorder="1"/>
    <xf numFmtId="165" fontId="8" fillId="0" borderId="40" xfId="0" quotePrefix="1" applyNumberFormat="1" applyFont="1" applyFill="1" applyBorder="1" applyAlignment="1" applyProtection="1">
      <alignment horizontal="right"/>
    </xf>
    <xf numFmtId="0" fontId="16" fillId="20" borderId="54" xfId="54" applyFont="1" applyFill="1" applyBorder="1"/>
    <xf numFmtId="0" fontId="8" fillId="0" borderId="58" xfId="54" applyFill="1" applyBorder="1" applyAlignment="1">
      <alignment horizontal="left" vertical="top"/>
    </xf>
    <xf numFmtId="0" fontId="16" fillId="20" borderId="59" xfId="54" applyFont="1" applyFill="1" applyBorder="1" applyAlignment="1">
      <alignment horizontal="right"/>
    </xf>
    <xf numFmtId="49" fontId="11" fillId="0" borderId="56" xfId="54" applyNumberFormat="1" applyFont="1" applyFill="1" applyBorder="1"/>
    <xf numFmtId="4" fontId="8" fillId="0" borderId="38" xfId="54" quotePrefix="1" applyNumberFormat="1" applyFill="1" applyBorder="1" applyAlignment="1">
      <alignment horizontal="right"/>
    </xf>
    <xf numFmtId="49" fontId="11" fillId="0" borderId="60" xfId="54" applyNumberFormat="1" applyFont="1" applyFill="1" applyBorder="1"/>
    <xf numFmtId="4" fontId="8" fillId="0" borderId="28" xfId="54" quotePrefix="1" applyNumberFormat="1" applyFill="1" applyBorder="1" applyAlignment="1">
      <alignment horizontal="right"/>
    </xf>
    <xf numFmtId="49" fontId="11" fillId="0" borderId="78" xfId="54" applyNumberFormat="1" applyFont="1" applyFill="1" applyBorder="1"/>
    <xf numFmtId="4" fontId="8" fillId="0" borderId="31" xfId="54" quotePrefix="1" applyNumberFormat="1" applyFill="1" applyBorder="1" applyAlignment="1">
      <alignment horizontal="right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9" fontId="8" fillId="0" borderId="28" xfId="33" quotePrefix="1" applyFont="1" applyFill="1" applyBorder="1" applyAlignment="1" applyProtection="1">
      <alignment horizontal="right"/>
    </xf>
    <xf numFmtId="20" fontId="0" fillId="0" borderId="0" xfId="0" applyNumberFormat="1"/>
    <xf numFmtId="0" fontId="1" fillId="0" borderId="0" xfId="129" applyFont="1"/>
    <xf numFmtId="0" fontId="1" fillId="0" borderId="0" xfId="129" applyFont="1" applyFill="1"/>
    <xf numFmtId="0" fontId="1" fillId="0" borderId="0" xfId="128" applyFont="1" applyFill="1"/>
    <xf numFmtId="0" fontId="59" fillId="0" borderId="0" xfId="0" applyFont="1" applyFill="1" applyBorder="1" applyProtection="1"/>
    <xf numFmtId="0" fontId="69" fillId="0" borderId="0" xfId="0" applyFont="1" applyFill="1" applyProtection="1"/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58" fillId="0" borderId="44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Alignment="1">
      <alignment horizontal="center" vertical="center" wrapText="1"/>
    </xf>
    <xf numFmtId="0" fontId="59" fillId="0" borderId="0" xfId="0" applyNumberFormat="1" applyFont="1" applyFill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69" fillId="0" borderId="0" xfId="0" applyNumberFormat="1" applyFont="1" applyFill="1" applyAlignment="1" applyProtection="1">
      <alignment horizontal="center" vertical="center"/>
    </xf>
    <xf numFmtId="0" fontId="16" fillId="20" borderId="54" xfId="0" applyFont="1" applyFill="1" applyBorder="1" applyAlignment="1"/>
    <xf numFmtId="0" fontId="9" fillId="20" borderId="18" xfId="54" applyFont="1" applyFill="1" applyBorder="1" applyAlignment="1">
      <alignment vertical="center"/>
    </xf>
    <xf numFmtId="0" fontId="9" fillId="2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8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9" fillId="0" borderId="0" xfId="0" applyNumberFormat="1" applyFont="1" applyFill="1" applyProtection="1"/>
    <xf numFmtId="0" fontId="59" fillId="0" borderId="0" xfId="0" applyNumberFormat="1" applyFont="1" applyFill="1" applyBorder="1" applyProtection="1"/>
    <xf numFmtId="0" fontId="58" fillId="20" borderId="18" xfId="0" applyNumberFormat="1" applyFont="1" applyFill="1" applyBorder="1" applyAlignment="1" applyProtection="1">
      <alignment horizontal="center" vertical="center"/>
    </xf>
    <xf numFmtId="0" fontId="58" fillId="20" borderId="18" xfId="0" applyNumberFormat="1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Protection="1"/>
    <xf numFmtId="0" fontId="70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>
      <alignment horizontal="center" vertical="center" wrapText="1"/>
    </xf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8" fillId="0" borderId="0" xfId="0" applyFont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left" vertical="top" wrapText="1"/>
    </xf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" fontId="11" fillId="20" borderId="18" xfId="0" applyNumberFormat="1" applyFont="1" applyFill="1" applyBorder="1" applyAlignment="1" applyProtection="1">
      <alignment horizontal="right" vertical="center" wrapText="1" indent="1"/>
    </xf>
    <xf numFmtId="1" fontId="8" fillId="0" borderId="34" xfId="23" applyNumberFormat="1" applyFont="1" applyFill="1" applyBorder="1" applyAlignment="1" applyProtection="1">
      <alignment horizontal="right" vertical="center" wrapText="1" indent="1"/>
    </xf>
    <xf numFmtId="1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46" xfId="51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1" fontId="8" fillId="22" borderId="34" xfId="23" applyNumberFormat="1" applyFont="1" applyFill="1" applyBorder="1" applyAlignment="1" applyProtection="1">
      <alignment horizontal="right" vertical="center" wrapText="1" indent="1"/>
    </xf>
    <xf numFmtId="1" fontId="8" fillId="22" borderId="20" xfId="23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4" fontId="8" fillId="22" borderId="45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4" fontId="8" fillId="22" borderId="35" xfId="23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1" fontId="8" fillId="22" borderId="34" xfId="0" applyNumberFormat="1" applyFont="1" applyFill="1" applyBorder="1" applyAlignment="1" applyProtection="1">
      <alignment horizontal="right" vertical="center" wrapText="1" indent="1"/>
    </xf>
    <xf numFmtId="1" fontId="8" fillId="22" borderId="20" xfId="0" applyNumberFormat="1" applyFont="1" applyFill="1" applyBorder="1" applyAlignment="1" applyProtection="1">
      <alignment horizontal="right" vertical="center" wrapText="1" indent="1"/>
    </xf>
    <xf numFmtId="1" fontId="8" fillId="22" borderId="19" xfId="0" applyNumberFormat="1" applyFont="1" applyFill="1" applyBorder="1" applyAlignment="1" applyProtection="1">
      <alignment horizontal="right" vertical="center" wrapText="1" indent="1"/>
    </xf>
    <xf numFmtId="1" fontId="8" fillId="22" borderId="32" xfId="0" applyNumberFormat="1" applyFont="1" applyFill="1" applyBorder="1" applyAlignment="1" applyProtection="1">
      <alignment horizontal="right" vertical="center" wrapText="1" indent="1"/>
    </xf>
    <xf numFmtId="1" fontId="8" fillId="22" borderId="21" xfId="0" applyNumberFormat="1" applyFont="1" applyFill="1" applyBorder="1" applyAlignment="1" applyProtection="1">
      <alignment horizontal="right" vertical="center" wrapText="1" indent="1"/>
    </xf>
    <xf numFmtId="1" fontId="8" fillId="22" borderId="32" xfId="51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165" fontId="8" fillId="22" borderId="35" xfId="0" applyNumberFormat="1" applyFont="1" applyFill="1" applyBorder="1" applyAlignment="1" applyProtection="1">
      <alignment horizontal="left" vertical="top" wrapText="1"/>
    </xf>
    <xf numFmtId="165" fontId="8" fillId="22" borderId="47" xfId="0" applyNumberFormat="1" applyFont="1" applyFill="1" applyBorder="1" applyAlignment="1" applyProtection="1">
      <alignment horizontal="left" vertical="top" wrapTex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165" fontId="8" fillId="22" borderId="44" xfId="0" applyNumberFormat="1" applyFont="1" applyFill="1" applyBorder="1" applyAlignment="1" applyProtection="1">
      <alignment horizontal="left" vertical="top" wrapTex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44" xfId="23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horizontal="right" wrapText="1"/>
    </xf>
    <xf numFmtId="0" fontId="10" fillId="0" borderId="0" xfId="0" applyNumberFormat="1" applyFont="1" applyFill="1" applyProtection="1"/>
    <xf numFmtId="0" fontId="12" fillId="20" borderId="18" xfId="0" applyNumberFormat="1" applyFont="1" applyFill="1" applyBorder="1" applyAlignment="1" applyProtection="1">
      <alignment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20" borderId="44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Protection="1"/>
    <xf numFmtId="0" fontId="10" fillId="0" borderId="0" xfId="0" applyNumberFormat="1" applyFont="1" applyFill="1" applyBorder="1" applyProtection="1"/>
    <xf numFmtId="0" fontId="12" fillId="20" borderId="1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0" fontId="73" fillId="0" borderId="0" xfId="0" applyFont="1" applyFill="1" applyAlignment="1" applyProtection="1">
      <alignment horizontal="left" vertical="top" wrapText="1"/>
    </xf>
    <xf numFmtId="165" fontId="73" fillId="0" borderId="50" xfId="0" applyNumberFormat="1" applyFont="1" applyFill="1" applyBorder="1" applyAlignment="1" applyProtection="1">
      <alignment horizontal="left" vertical="top" wrapText="1"/>
    </xf>
    <xf numFmtId="165" fontId="73" fillId="0" borderId="0" xfId="0" applyNumberFormat="1" applyFont="1" applyFill="1" applyBorder="1" applyAlignment="1" applyProtection="1">
      <alignment horizontal="left" vertical="top" wrapText="1"/>
    </xf>
    <xf numFmtId="4" fontId="73" fillId="0" borderId="0" xfId="0" applyNumberFormat="1" applyFont="1" applyFill="1" applyBorder="1" applyAlignment="1" applyProtection="1">
      <alignment horizontal="left" vertical="top" wrapText="1"/>
    </xf>
    <xf numFmtId="165" fontId="74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61" fillId="32" borderId="0" xfId="128" applyFont="1" applyFill="1" applyAlignment="1"/>
    <xf numFmtId="3" fontId="11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4" fontId="11" fillId="0" borderId="0" xfId="0" applyNumberFormat="1" applyFont="1" applyFill="1" applyBorder="1" applyAlignment="1" applyProtection="1">
      <alignment horizontal="right" vertical="center" wrapText="1" indent="1"/>
    </xf>
    <xf numFmtId="4" fontId="8" fillId="0" borderId="0" xfId="23" applyNumberFormat="1" applyFont="1" applyFill="1" applyBorder="1" applyAlignment="1" applyProtection="1">
      <alignment horizontal="right" vertical="center" wrapText="1" indent="1"/>
    </xf>
    <xf numFmtId="0" fontId="75" fillId="0" borderId="0" xfId="0" applyFont="1"/>
    <xf numFmtId="0" fontId="75" fillId="0" borderId="0" xfId="0" applyFont="1" applyAlignment="1">
      <alignment horizontal="right"/>
    </xf>
    <xf numFmtId="0" fontId="75" fillId="0" borderId="0" xfId="0" applyFont="1" applyFill="1" applyAlignment="1">
      <alignment horizontal="right"/>
    </xf>
    <xf numFmtId="0" fontId="75" fillId="0" borderId="0" xfId="0" applyFont="1" applyFill="1" applyAlignment="1">
      <alignment horizontal="left"/>
    </xf>
    <xf numFmtId="0" fontId="16" fillId="22" borderId="63" xfId="54" applyFont="1" applyFill="1" applyBorder="1" applyAlignment="1" applyProtection="1">
      <alignment horizontal="left" vertical="center" wrapText="1"/>
      <protection locked="0"/>
    </xf>
    <xf numFmtId="0" fontId="16" fillId="22" borderId="64" xfId="54" applyFont="1" applyFill="1" applyBorder="1" applyAlignment="1" applyProtection="1">
      <alignment horizontal="left" vertical="center" wrapText="1"/>
      <protection locked="0"/>
    </xf>
    <xf numFmtId="0" fontId="16" fillId="22" borderId="65" xfId="54" applyFont="1" applyFill="1" applyBorder="1" applyAlignment="1" applyProtection="1">
      <alignment horizontal="left" vertical="center" wrapText="1"/>
      <protection locked="0"/>
    </xf>
    <xf numFmtId="0" fontId="16" fillId="20" borderId="73" xfId="54" applyFont="1" applyFill="1" applyBorder="1" applyAlignment="1">
      <alignment horizontal="center"/>
    </xf>
    <xf numFmtId="0" fontId="16" fillId="20" borderId="59" xfId="54" applyFont="1" applyFill="1" applyBorder="1" applyAlignment="1">
      <alignment horizontal="center"/>
    </xf>
    <xf numFmtId="0" fontId="8" fillId="22" borderId="66" xfId="54" applyNumberFormat="1" applyFill="1" applyBorder="1" applyAlignment="1" applyProtection="1">
      <alignment horizontal="left" vertical="top" wrapText="1"/>
      <protection locked="0"/>
    </xf>
    <xf numFmtId="0" fontId="8" fillId="22" borderId="52" xfId="54" applyNumberFormat="1" applyFill="1" applyBorder="1" applyAlignment="1" applyProtection="1">
      <alignment horizontal="left" vertical="top" wrapText="1"/>
      <protection locked="0"/>
    </xf>
    <xf numFmtId="0" fontId="8" fillId="22" borderId="74" xfId="54" applyNumberFormat="1" applyFill="1" applyBorder="1" applyAlignment="1" applyProtection="1">
      <alignment horizontal="left" vertical="top" wrapText="1"/>
      <protection locked="0"/>
    </xf>
    <xf numFmtId="0" fontId="8" fillId="22" borderId="75" xfId="54" applyNumberFormat="1" applyFill="1" applyBorder="1" applyAlignment="1" applyProtection="1">
      <alignment horizontal="left" vertical="top" wrapText="1"/>
      <protection locked="0"/>
    </xf>
    <xf numFmtId="0" fontId="8" fillId="22" borderId="76" xfId="54" applyNumberFormat="1" applyFill="1" applyBorder="1" applyAlignment="1" applyProtection="1">
      <alignment horizontal="left" vertical="top" wrapText="1"/>
      <protection locked="0"/>
    </xf>
    <xf numFmtId="0" fontId="8" fillId="22" borderId="77" xfId="54" applyNumberFormat="1" applyFill="1" applyBorder="1" applyAlignment="1" applyProtection="1">
      <alignment horizontal="left" vertical="top" wrapText="1"/>
      <protection locked="0"/>
    </xf>
    <xf numFmtId="0" fontId="8" fillId="22" borderId="27" xfId="0" applyFont="1" applyFill="1" applyBorder="1" applyAlignment="1" applyProtection="1">
      <alignment horizontal="left" vertical="center"/>
      <protection locked="0"/>
    </xf>
    <xf numFmtId="0" fontId="8" fillId="22" borderId="16" xfId="0" applyFont="1" applyFill="1" applyBorder="1" applyAlignment="1" applyProtection="1">
      <alignment horizontal="left" vertical="center"/>
      <protection locked="0"/>
    </xf>
    <xf numFmtId="0" fontId="8" fillId="22" borderId="28" xfId="0" applyFont="1" applyFill="1" applyBorder="1" applyAlignment="1" applyProtection="1">
      <alignment horizontal="left" vertical="center"/>
      <protection locked="0"/>
    </xf>
    <xf numFmtId="14" fontId="8" fillId="22" borderId="29" xfId="0" applyNumberFormat="1" applyFont="1" applyFill="1" applyBorder="1" applyAlignment="1" applyProtection="1">
      <alignment horizontal="left" vertical="center"/>
      <protection locked="0"/>
    </xf>
    <xf numFmtId="14" fontId="8" fillId="22" borderId="30" xfId="0" applyNumberFormat="1" applyFont="1" applyFill="1" applyBorder="1" applyAlignment="1" applyProtection="1">
      <alignment horizontal="left" vertical="center"/>
      <protection locked="0"/>
    </xf>
    <xf numFmtId="14" fontId="8" fillId="22" borderId="31" xfId="0" applyNumberFormat="1" applyFont="1" applyFill="1" applyBorder="1" applyAlignment="1" applyProtection="1">
      <alignment horizontal="left" vertical="center"/>
      <protection locked="0"/>
    </xf>
    <xf numFmtId="0" fontId="8" fillId="22" borderId="27" xfId="0" applyFont="1" applyFill="1" applyBorder="1" applyAlignment="1" applyProtection="1">
      <alignment horizontal="left" vertical="center" wrapText="1"/>
      <protection locked="0"/>
    </xf>
    <xf numFmtId="0" fontId="8" fillId="22" borderId="16" xfId="0" applyFont="1" applyFill="1" applyBorder="1" applyAlignment="1" applyProtection="1">
      <alignment horizontal="left" vertical="center" wrapText="1"/>
      <protection locked="0"/>
    </xf>
    <xf numFmtId="0" fontId="8" fillId="22" borderId="28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top"/>
    </xf>
    <xf numFmtId="0" fontId="8" fillId="0" borderId="16" xfId="0" applyFont="1" applyFill="1" applyBorder="1" applyAlignment="1" applyProtection="1">
      <alignment horizontal="left" vertical="top"/>
    </xf>
    <xf numFmtId="0" fontId="8" fillId="0" borderId="28" xfId="0" applyFont="1" applyFill="1" applyBorder="1" applyAlignment="1" applyProtection="1">
      <alignment horizontal="left" vertical="top"/>
    </xf>
    <xf numFmtId="0" fontId="59" fillId="0" borderId="27" xfId="0" applyNumberFormat="1" applyFont="1" applyFill="1" applyBorder="1" applyAlignment="1">
      <alignment horizontal="left" vertical="top"/>
    </xf>
    <xf numFmtId="0" fontId="59" fillId="0" borderId="28" xfId="0" applyNumberFormat="1" applyFont="1" applyFill="1" applyBorder="1" applyAlignment="1">
      <alignment horizontal="left" vertical="top"/>
    </xf>
    <xf numFmtId="0" fontId="59" fillId="0" borderId="16" xfId="0" applyNumberFormat="1" applyFont="1" applyFill="1" applyBorder="1" applyAlignment="1">
      <alignment horizontal="left" vertical="top"/>
    </xf>
    <xf numFmtId="0" fontId="59" fillId="0" borderId="29" xfId="0" applyNumberFormat="1" applyFont="1" applyFill="1" applyBorder="1" applyAlignment="1">
      <alignment horizontal="left" vertical="top"/>
    </xf>
    <xf numFmtId="0" fontId="59" fillId="0" borderId="31" xfId="0" applyNumberFormat="1" applyFont="1" applyFill="1" applyBorder="1" applyAlignment="1">
      <alignment horizontal="left" vertical="top"/>
    </xf>
    <xf numFmtId="0" fontId="59" fillId="0" borderId="70" xfId="0" applyNumberFormat="1" applyFont="1" applyFill="1" applyBorder="1" applyAlignment="1">
      <alignment horizontal="left" vertical="top"/>
    </xf>
    <xf numFmtId="0" fontId="59" fillId="0" borderId="30" xfId="0" applyNumberFormat="1" applyFont="1" applyFill="1" applyBorder="1" applyAlignment="1">
      <alignment horizontal="left" vertical="top"/>
    </xf>
    <xf numFmtId="0" fontId="59" fillId="0" borderId="36" xfId="0" applyNumberFormat="1" applyFont="1" applyFill="1" applyBorder="1" applyAlignment="1">
      <alignment horizontal="left" vertical="top"/>
    </xf>
    <xf numFmtId="0" fontId="59" fillId="0" borderId="71" xfId="0" applyNumberFormat="1" applyFont="1" applyFill="1" applyBorder="1" applyAlignment="1">
      <alignment horizontal="left" vertical="top"/>
    </xf>
    <xf numFmtId="0" fontId="59" fillId="0" borderId="64" xfId="0" applyNumberFormat="1" applyFont="1" applyFill="1" applyBorder="1" applyAlignment="1">
      <alignment horizontal="left" vertical="top"/>
    </xf>
    <xf numFmtId="0" fontId="59" fillId="0" borderId="72" xfId="0" applyNumberFormat="1" applyFont="1" applyFill="1" applyBorder="1" applyAlignment="1">
      <alignment horizontal="left" vertical="top"/>
    </xf>
    <xf numFmtId="0" fontId="8" fillId="22" borderId="24" xfId="0" applyFont="1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0" fillId="22" borderId="50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12" fillId="20" borderId="22" xfId="0" applyNumberFormat="1" applyFont="1" applyFill="1" applyBorder="1" applyAlignment="1" applyProtection="1">
      <alignment horizontal="center" vertical="center" wrapText="1"/>
    </xf>
    <xf numFmtId="0" fontId="12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 applyProtection="1">
      <alignment horizontal="center" vertical="center" wrapText="1"/>
    </xf>
    <xf numFmtId="0" fontId="58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>
      <alignment horizontal="center" vertical="center" wrapText="1"/>
    </xf>
    <xf numFmtId="0" fontId="58" fillId="20" borderId="43" xfId="0" applyNumberFormat="1" applyFont="1" applyFill="1" applyBorder="1" applyAlignment="1">
      <alignment horizontal="center" vertical="center" wrapText="1"/>
    </xf>
    <xf numFmtId="0" fontId="58" fillId="20" borderId="23" xfId="0" applyNumberFormat="1" applyFont="1" applyFill="1" applyBorder="1" applyAlignment="1">
      <alignment horizontal="center" vertical="center" wrapText="1"/>
    </xf>
    <xf numFmtId="0" fontId="59" fillId="0" borderId="36" xfId="0" applyNumberFormat="1" applyFont="1" applyFill="1" applyBorder="1" applyAlignment="1" applyProtection="1">
      <alignment horizontal="left" vertical="top"/>
    </xf>
    <xf numFmtId="0" fontId="59" fillId="0" borderId="72" xfId="0" applyNumberFormat="1" applyFont="1" applyFill="1" applyBorder="1" applyAlignment="1" applyProtection="1">
      <alignment horizontal="left" vertical="top"/>
    </xf>
    <xf numFmtId="0" fontId="59" fillId="0" borderId="71" xfId="0" applyNumberFormat="1" applyFont="1" applyFill="1" applyBorder="1" applyAlignment="1" applyProtection="1">
      <alignment horizontal="left" vertical="top"/>
    </xf>
    <xf numFmtId="0" fontId="59" fillId="0" borderId="64" xfId="0" applyNumberFormat="1" applyFont="1" applyFill="1" applyBorder="1" applyAlignment="1" applyProtection="1">
      <alignment horizontal="left" vertical="top"/>
    </xf>
    <xf numFmtId="0" fontId="59" fillId="0" borderId="27" xfId="0" applyNumberFormat="1" applyFont="1" applyFill="1" applyBorder="1" applyAlignment="1" applyProtection="1">
      <alignment horizontal="left" vertical="top"/>
    </xf>
    <xf numFmtId="0" fontId="59" fillId="0" borderId="16" xfId="0" applyNumberFormat="1" applyFont="1" applyFill="1" applyBorder="1" applyAlignment="1" applyProtection="1">
      <alignment horizontal="left" vertical="top"/>
    </xf>
    <xf numFmtId="0" fontId="59" fillId="0" borderId="28" xfId="0" applyNumberFormat="1" applyFont="1" applyFill="1" applyBorder="1" applyAlignment="1" applyProtection="1">
      <alignment horizontal="left" vertical="top"/>
    </xf>
    <xf numFmtId="0" fontId="59" fillId="0" borderId="29" xfId="0" applyNumberFormat="1" applyFont="1" applyFill="1" applyBorder="1" applyAlignment="1" applyProtection="1">
      <alignment horizontal="left" vertical="top"/>
    </xf>
    <xf numFmtId="0" fontId="59" fillId="0" borderId="30" xfId="0" applyNumberFormat="1" applyFont="1" applyFill="1" applyBorder="1" applyAlignment="1" applyProtection="1">
      <alignment horizontal="left" vertical="top"/>
    </xf>
    <xf numFmtId="0" fontId="59" fillId="0" borderId="31" xfId="0" applyNumberFormat="1" applyFont="1" applyFill="1" applyBorder="1" applyAlignment="1" applyProtection="1">
      <alignment horizontal="left" vertical="top"/>
    </xf>
    <xf numFmtId="0" fontId="59" fillId="0" borderId="70" xfId="0" applyNumberFormat="1" applyFont="1" applyFill="1" applyBorder="1" applyAlignment="1" applyProtection="1">
      <alignment horizontal="left" vertical="top"/>
    </xf>
    <xf numFmtId="0" fontId="9" fillId="0" borderId="0" xfId="54" applyFont="1"/>
    <xf numFmtId="0" fontId="8" fillId="0" borderId="0" xfId="54"/>
    <xf numFmtId="0" fontId="44" fillId="0" borderId="0" xfId="42"/>
    <xf numFmtId="0" fontId="76" fillId="0" borderId="0" xfId="54" applyFont="1"/>
    <xf numFmtId="14" fontId="76" fillId="0" borderId="0" xfId="54" applyNumberFormat="1" applyFont="1"/>
    <xf numFmtId="0" fontId="8" fillId="0" borderId="79" xfId="54" applyBorder="1"/>
    <xf numFmtId="0" fontId="11" fillId="0" borderId="79" xfId="54" applyFont="1" applyBorder="1"/>
    <xf numFmtId="0" fontId="11" fillId="0" borderId="0" xfId="54" applyFont="1"/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3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showZero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85546875" customWidth="1"/>
    <col min="2" max="2" width="46.85546875" customWidth="1"/>
    <col min="3" max="7" width="17.7109375" customWidth="1"/>
    <col min="8" max="13" width="17.7109375" style="118" customWidth="1"/>
    <col min="14" max="15" width="16.28515625" style="118" customWidth="1"/>
    <col min="16" max="22" width="11.42578125" style="118"/>
  </cols>
  <sheetData>
    <row r="1" spans="1:100" ht="15.6" customHeight="1" thickBot="1" x14ac:dyDescent="0.25">
      <c r="A1" s="127"/>
      <c r="B1" s="125" t="s">
        <v>321</v>
      </c>
      <c r="C1" s="127"/>
      <c r="D1" s="127"/>
      <c r="E1" s="127"/>
      <c r="F1" s="127"/>
      <c r="G1" s="127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</row>
    <row r="2" spans="1:100" s="119" customFormat="1" ht="19.5" customHeight="1" thickBot="1" x14ac:dyDescent="0.3">
      <c r="A2" s="124"/>
      <c r="B2" s="337" t="s">
        <v>177</v>
      </c>
      <c r="C2" s="220"/>
      <c r="D2" s="128"/>
      <c r="E2" s="219"/>
      <c r="F2" s="125"/>
      <c r="G2" s="124"/>
      <c r="H2" s="124"/>
      <c r="I2" s="124"/>
      <c r="J2" s="124"/>
      <c r="K2" s="143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</row>
    <row r="3" spans="1:100" ht="15.6" customHeight="1" thickBot="1" x14ac:dyDescent="0.3">
      <c r="A3" s="127"/>
      <c r="B3" s="221"/>
      <c r="C3" s="127"/>
      <c r="D3" s="127"/>
      <c r="E3" s="222"/>
      <c r="F3" s="141"/>
      <c r="G3" s="125"/>
      <c r="H3" s="125"/>
      <c r="I3" s="125"/>
      <c r="J3" s="141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</row>
    <row r="4" spans="1:100" ht="15.6" customHeight="1" x14ac:dyDescent="0.2">
      <c r="A4" s="127"/>
      <c r="B4" s="223" t="s">
        <v>9</v>
      </c>
      <c r="C4" s="435"/>
      <c r="D4" s="436"/>
      <c r="E4" s="437"/>
      <c r="F4" s="141"/>
      <c r="G4" s="125"/>
      <c r="H4" s="125"/>
      <c r="I4" s="125"/>
      <c r="J4" s="141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</row>
    <row r="5" spans="1:100" ht="15" customHeight="1" x14ac:dyDescent="0.2">
      <c r="A5" s="127"/>
      <c r="B5" s="223" t="s">
        <v>176</v>
      </c>
      <c r="C5" s="446"/>
      <c r="D5" s="447"/>
      <c r="E5" s="448"/>
      <c r="F5" s="127"/>
      <c r="G5" s="125"/>
      <c r="H5" s="125"/>
      <c r="I5" s="125"/>
      <c r="J5" s="125"/>
      <c r="K5" s="141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</row>
    <row r="6" spans="1:100" ht="39" customHeight="1" x14ac:dyDescent="0.2">
      <c r="A6" s="127"/>
      <c r="B6" s="223" t="s">
        <v>322</v>
      </c>
      <c r="C6" s="452"/>
      <c r="D6" s="453"/>
      <c r="E6" s="454"/>
      <c r="F6" s="127"/>
      <c r="G6" s="125"/>
      <c r="H6" s="142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</row>
    <row r="7" spans="1:100" ht="15" customHeight="1" x14ac:dyDescent="0.2">
      <c r="A7" s="127"/>
      <c r="B7" s="223" t="s">
        <v>70</v>
      </c>
      <c r="C7" s="455"/>
      <c r="D7" s="456"/>
      <c r="E7" s="457"/>
      <c r="F7" s="142"/>
      <c r="G7" s="125"/>
      <c r="H7" s="125"/>
      <c r="I7" s="125"/>
      <c r="J7" s="141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</row>
    <row r="8" spans="1:100" ht="15" customHeight="1" x14ac:dyDescent="0.2">
      <c r="A8" s="127"/>
      <c r="B8" s="223" t="s">
        <v>13</v>
      </c>
      <c r="C8" s="446"/>
      <c r="D8" s="447"/>
      <c r="E8" s="448"/>
      <c r="F8" s="142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</row>
    <row r="9" spans="1:100" ht="15" customHeight="1" x14ac:dyDescent="0.2">
      <c r="A9" s="127"/>
      <c r="B9" s="223" t="s">
        <v>38</v>
      </c>
      <c r="C9" s="446"/>
      <c r="D9" s="447"/>
      <c r="E9" s="448"/>
      <c r="F9" s="142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</row>
    <row r="10" spans="1:100" ht="15" customHeight="1" x14ac:dyDescent="0.2">
      <c r="A10" s="127"/>
      <c r="B10" s="224" t="s">
        <v>159</v>
      </c>
      <c r="C10" s="446"/>
      <c r="D10" s="447"/>
      <c r="E10" s="448"/>
      <c r="F10" s="142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</row>
    <row r="11" spans="1:100" ht="15" customHeight="1" x14ac:dyDescent="0.2">
      <c r="A11" s="127"/>
      <c r="B11" s="224" t="s">
        <v>187</v>
      </c>
      <c r="C11" s="446"/>
      <c r="D11" s="447"/>
      <c r="E11" s="448"/>
      <c r="F11" s="142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</row>
    <row r="12" spans="1:100" ht="26.25" customHeight="1" x14ac:dyDescent="0.2">
      <c r="A12" s="127"/>
      <c r="B12" s="224" t="s">
        <v>188</v>
      </c>
      <c r="C12" s="452"/>
      <c r="D12" s="453"/>
      <c r="E12" s="454"/>
      <c r="F12" s="142"/>
      <c r="G12" s="127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</row>
    <row r="13" spans="1:100" ht="15" customHeight="1" x14ac:dyDescent="0.2">
      <c r="A13" s="127"/>
      <c r="B13" s="223" t="s">
        <v>100</v>
      </c>
      <c r="C13" s="446"/>
      <c r="D13" s="447"/>
      <c r="E13" s="448"/>
      <c r="F13" s="142"/>
      <c r="G13" s="127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</row>
    <row r="14" spans="1:100" ht="15" customHeight="1" x14ac:dyDescent="0.2">
      <c r="A14" s="127"/>
      <c r="B14" s="223" t="s">
        <v>71</v>
      </c>
      <c r="C14" s="446"/>
      <c r="D14" s="447"/>
      <c r="E14" s="448"/>
      <c r="F14" s="142"/>
      <c r="G14" s="127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</row>
    <row r="15" spans="1:100" ht="15" customHeight="1" thickBot="1" x14ac:dyDescent="0.25">
      <c r="A15" s="127"/>
      <c r="B15" s="223" t="s">
        <v>67</v>
      </c>
      <c r="C15" s="449"/>
      <c r="D15" s="450"/>
      <c r="E15" s="451"/>
      <c r="F15" s="142"/>
      <c r="G15" s="127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</row>
    <row r="16" spans="1:100" ht="15.6" customHeight="1" x14ac:dyDescent="0.25">
      <c r="A16" s="127"/>
      <c r="B16" s="141"/>
      <c r="C16" s="127"/>
      <c r="D16" s="127"/>
      <c r="E16" s="127"/>
      <c r="F16" s="124"/>
      <c r="G16" s="127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</row>
    <row r="17" spans="1:100" ht="15.6" customHeight="1" thickBot="1" x14ac:dyDescent="0.3">
      <c r="A17" s="127"/>
      <c r="B17" s="141"/>
      <c r="C17" s="127"/>
      <c r="D17" s="127"/>
      <c r="E17" s="127"/>
      <c r="F17" s="124"/>
      <c r="G17" s="127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</row>
    <row r="18" spans="1:100" ht="15.6" customHeight="1" thickBot="1" x14ac:dyDescent="0.3">
      <c r="A18" s="127"/>
      <c r="B18" s="153" t="s">
        <v>16</v>
      </c>
      <c r="C18" s="154"/>
      <c r="D18" s="225"/>
      <c r="E18" s="129"/>
      <c r="F18" s="130"/>
      <c r="G18" s="127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</row>
    <row r="19" spans="1:100" ht="15.6" customHeight="1" thickBot="1" x14ac:dyDescent="0.25">
      <c r="A19" s="127"/>
      <c r="B19" s="226" t="s">
        <v>248</v>
      </c>
      <c r="C19" s="152"/>
      <c r="D19" s="225"/>
      <c r="E19" s="131"/>
      <c r="F19" s="131"/>
      <c r="G19" s="127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</row>
    <row r="20" spans="1:100" ht="15.6" customHeight="1" x14ac:dyDescent="0.2">
      <c r="A20" s="127"/>
      <c r="B20" s="227" t="s">
        <v>161</v>
      </c>
      <c r="C20" s="291"/>
      <c r="D20" s="127"/>
      <c r="E20" s="127"/>
      <c r="F20" s="131"/>
      <c r="G20" s="127"/>
      <c r="H20" s="131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</row>
    <row r="21" spans="1:100" ht="15.6" customHeight="1" x14ac:dyDescent="0.2">
      <c r="A21" s="127"/>
      <c r="B21" s="228" t="s">
        <v>162</v>
      </c>
      <c r="C21" s="292"/>
      <c r="D21" s="127"/>
      <c r="E21" s="127"/>
      <c r="F21" s="131"/>
      <c r="G21" s="127"/>
      <c r="H21" s="131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</row>
    <row r="22" spans="1:100" ht="15.6" customHeight="1" x14ac:dyDescent="0.2">
      <c r="A22" s="127"/>
      <c r="B22" s="228" t="s">
        <v>163</v>
      </c>
      <c r="C22" s="292"/>
      <c r="D22" s="127"/>
      <c r="E22" s="127"/>
      <c r="F22" s="131"/>
      <c r="G22" s="127"/>
      <c r="H22" s="131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</row>
    <row r="23" spans="1:100" ht="15.6" customHeight="1" x14ac:dyDescent="0.2">
      <c r="A23" s="127"/>
      <c r="B23" s="229" t="s">
        <v>164</v>
      </c>
      <c r="C23" s="293"/>
      <c r="D23" s="127"/>
      <c r="E23" s="127"/>
      <c r="F23" s="131"/>
      <c r="G23" s="127"/>
      <c r="H23" s="131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</row>
    <row r="24" spans="1:100" ht="15.6" customHeight="1" thickBot="1" x14ac:dyDescent="0.25">
      <c r="A24" s="127"/>
      <c r="B24" s="139" t="s">
        <v>160</v>
      </c>
      <c r="C24" s="294">
        <f>IFERROR(SUM(C20:C23),0)</f>
        <v>0</v>
      </c>
      <c r="D24" s="127"/>
      <c r="E24" s="127"/>
      <c r="F24" s="131"/>
      <c r="G24" s="127"/>
      <c r="H24" s="132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</row>
    <row r="25" spans="1:100" ht="15.6" customHeight="1" x14ac:dyDescent="0.2">
      <c r="A25" s="127"/>
      <c r="B25" s="230" t="s">
        <v>182</v>
      </c>
      <c r="C25" s="150"/>
      <c r="D25" s="127"/>
      <c r="E25" s="127"/>
      <c r="F25" s="131"/>
      <c r="G25" s="127"/>
      <c r="H25" s="132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</row>
    <row r="26" spans="1:100" ht="15.6" customHeight="1" x14ac:dyDescent="0.2">
      <c r="A26" s="127"/>
      <c r="B26" s="228" t="s">
        <v>183</v>
      </c>
      <c r="C26" s="151"/>
      <c r="D26" s="127"/>
      <c r="E26" s="127"/>
      <c r="F26" s="131"/>
      <c r="G26" s="127"/>
      <c r="H26" s="131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</row>
    <row r="27" spans="1:100" ht="15.6" customHeight="1" x14ac:dyDescent="0.2">
      <c r="A27" s="127"/>
      <c r="B27" s="228" t="s">
        <v>184</v>
      </c>
      <c r="C27" s="151"/>
      <c r="D27" s="127"/>
      <c r="E27" s="127"/>
      <c r="F27" s="131"/>
      <c r="G27" s="127"/>
      <c r="H27" s="131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</row>
    <row r="28" spans="1:100" ht="15.6" customHeight="1" x14ac:dyDescent="0.2">
      <c r="A28" s="127"/>
      <c r="B28" s="228" t="s">
        <v>185</v>
      </c>
      <c r="C28" s="151"/>
      <c r="D28" s="127"/>
      <c r="E28" s="127"/>
      <c r="F28" s="131"/>
      <c r="G28" s="127"/>
      <c r="H28" s="131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</row>
    <row r="29" spans="1:100" ht="15.6" customHeight="1" x14ac:dyDescent="0.2">
      <c r="A29" s="127"/>
      <c r="B29" s="227" t="s">
        <v>165</v>
      </c>
      <c r="C29" s="322">
        <v>1</v>
      </c>
      <c r="D29" s="127"/>
      <c r="E29" s="127"/>
      <c r="F29" s="131"/>
      <c r="G29" s="127"/>
      <c r="H29" s="132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</row>
    <row r="30" spans="1:100" ht="15.6" customHeight="1" x14ac:dyDescent="0.2">
      <c r="A30" s="127"/>
      <c r="B30" s="231" t="s">
        <v>249</v>
      </c>
      <c r="C30" s="232">
        <f>IFERROR(1-C36/(C24*C19),0)</f>
        <v>0</v>
      </c>
      <c r="D30" s="127"/>
      <c r="E30" s="127"/>
      <c r="F30" s="131"/>
      <c r="G30" s="127"/>
      <c r="H30" s="131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</row>
    <row r="31" spans="1:100" ht="15.6" customHeight="1" thickBot="1" x14ac:dyDescent="0.25">
      <c r="A31" s="127"/>
      <c r="B31" s="148" t="s">
        <v>166</v>
      </c>
      <c r="C31" s="149">
        <f>C29-C30</f>
        <v>1</v>
      </c>
      <c r="D31" s="127"/>
      <c r="E31" s="127"/>
      <c r="F31" s="131"/>
      <c r="G31" s="127"/>
      <c r="H31" s="131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</row>
    <row r="32" spans="1:100" ht="15.6" customHeight="1" x14ac:dyDescent="0.2">
      <c r="A32" s="127"/>
      <c r="B32" s="227" t="s">
        <v>167</v>
      </c>
      <c r="C32" s="295">
        <f>C20*(1-C25)*$C$19</f>
        <v>0</v>
      </c>
      <c r="D32" s="127"/>
      <c r="E32" s="127"/>
      <c r="F32" s="131"/>
      <c r="G32" s="127"/>
      <c r="H32" s="131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</row>
    <row r="33" spans="1:100" ht="15.6" customHeight="1" x14ac:dyDescent="0.2">
      <c r="A33" s="127"/>
      <c r="B33" s="228" t="s">
        <v>168</v>
      </c>
      <c r="C33" s="296">
        <f>C21*(1-C26)*$C$19</f>
        <v>0</v>
      </c>
      <c r="D33" s="127"/>
      <c r="E33" s="127"/>
      <c r="F33" s="131"/>
      <c r="G33" s="127"/>
      <c r="H33" s="132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</row>
    <row r="34" spans="1:100" ht="15.6" customHeight="1" x14ac:dyDescent="0.2">
      <c r="A34" s="127"/>
      <c r="B34" s="228" t="s">
        <v>169</v>
      </c>
      <c r="C34" s="296">
        <f>C22*(1-C27)*$C$19</f>
        <v>0</v>
      </c>
      <c r="D34" s="127"/>
      <c r="E34" s="127"/>
      <c r="F34" s="131"/>
      <c r="G34" s="127"/>
      <c r="H34" s="131"/>
      <c r="I34" s="125"/>
      <c r="J34" s="125"/>
      <c r="K34" s="125"/>
      <c r="L34" s="125"/>
      <c r="M34" s="182"/>
      <c r="N34" s="182"/>
      <c r="O34" s="182"/>
      <c r="P34" s="125"/>
      <c r="Q34" s="125"/>
      <c r="R34" s="125"/>
      <c r="S34" s="125"/>
      <c r="T34" s="125"/>
      <c r="U34" s="125"/>
      <c r="V34" s="125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</row>
    <row r="35" spans="1:100" ht="15.6" customHeight="1" x14ac:dyDescent="0.2">
      <c r="A35" s="127"/>
      <c r="B35" s="229" t="s">
        <v>170</v>
      </c>
      <c r="C35" s="297">
        <f>C23*(1-C28)*$C$19</f>
        <v>0</v>
      </c>
      <c r="D35" s="127"/>
      <c r="E35" s="127"/>
      <c r="F35" s="131"/>
      <c r="G35" s="127"/>
      <c r="H35" s="131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</row>
    <row r="36" spans="1:100" ht="15.6" customHeight="1" thickBot="1" x14ac:dyDescent="0.25">
      <c r="A36" s="127"/>
      <c r="B36" s="139" t="s">
        <v>191</v>
      </c>
      <c r="C36" s="294">
        <f>SUM(C32:C35)</f>
        <v>0</v>
      </c>
      <c r="D36" s="127"/>
      <c r="E36" s="127"/>
      <c r="F36" s="131"/>
      <c r="G36" s="127"/>
      <c r="H36" s="131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</row>
    <row r="37" spans="1:100" ht="15.6" customHeight="1" thickBot="1" x14ac:dyDescent="0.25">
      <c r="A37" s="127"/>
      <c r="B37" s="127"/>
      <c r="C37" s="233"/>
      <c r="D37" s="127"/>
      <c r="E37" s="127"/>
      <c r="F37" s="131"/>
      <c r="G37" s="127"/>
      <c r="H37" s="131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</row>
    <row r="38" spans="1:100" s="118" customFormat="1" ht="15" customHeight="1" x14ac:dyDescent="0.25">
      <c r="A38" s="125"/>
      <c r="B38" s="138" t="s">
        <v>14</v>
      </c>
      <c r="C38" s="137"/>
      <c r="D38" s="127"/>
      <c r="E38" s="125"/>
      <c r="F38" s="131"/>
      <c r="G38" s="127"/>
      <c r="H38" s="13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</row>
    <row r="39" spans="1:100" ht="15.6" customHeight="1" x14ac:dyDescent="0.2">
      <c r="A39" s="127"/>
      <c r="B39" s="234" t="s">
        <v>0</v>
      </c>
      <c r="C39" s="235">
        <f>IFERROR(Kalkulation!D19,0)</f>
        <v>0</v>
      </c>
      <c r="D39" s="127"/>
      <c r="E39" s="127"/>
      <c r="F39" s="131"/>
      <c r="G39" s="127"/>
      <c r="H39" s="136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</row>
    <row r="40" spans="1:100" ht="15.6" customHeight="1" x14ac:dyDescent="0.2">
      <c r="A40" s="127"/>
      <c r="B40" s="309" t="s">
        <v>84</v>
      </c>
      <c r="C40" s="236">
        <f>IFERROR(Kalkulation!D32,0)</f>
        <v>0</v>
      </c>
      <c r="D40" s="127"/>
      <c r="E40" s="127"/>
      <c r="F40" s="131"/>
      <c r="G40" s="127"/>
      <c r="H40" s="131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</row>
    <row r="41" spans="1:100" ht="15.6" customHeight="1" x14ac:dyDescent="0.2">
      <c r="A41" s="127"/>
      <c r="B41" s="308" t="s">
        <v>247</v>
      </c>
      <c r="C41" s="237">
        <f>IFERROR(Kalkulation!D46,0)</f>
        <v>0</v>
      </c>
      <c r="D41" s="127"/>
      <c r="E41" s="127"/>
      <c r="F41" s="131"/>
      <c r="G41" s="127"/>
      <c r="H41" s="131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</row>
    <row r="42" spans="1:100" ht="15.6" customHeight="1" thickBot="1" x14ac:dyDescent="0.25">
      <c r="A42" s="127"/>
      <c r="B42" s="139" t="s">
        <v>14</v>
      </c>
      <c r="C42" s="140">
        <f>C41-SUM(C39:C40)</f>
        <v>0</v>
      </c>
      <c r="D42" s="127"/>
      <c r="E42" s="127"/>
      <c r="F42" s="135"/>
      <c r="G42" s="127"/>
      <c r="H42" s="131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</row>
    <row r="43" spans="1:100" ht="15.6" customHeight="1" thickBot="1" x14ac:dyDescent="0.25">
      <c r="A43" s="127"/>
      <c r="B43" s="127"/>
      <c r="C43" s="127"/>
      <c r="D43" s="127"/>
      <c r="E43" s="127"/>
      <c r="F43" s="131"/>
      <c r="G43" s="127"/>
      <c r="H43" s="131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</row>
    <row r="44" spans="1:100" ht="15.6" customHeight="1" x14ac:dyDescent="0.25">
      <c r="A44" s="127"/>
      <c r="B44" s="336" t="s">
        <v>28</v>
      </c>
      <c r="C44" s="137"/>
      <c r="D44" s="127"/>
      <c r="E44" s="127"/>
      <c r="F44" s="131"/>
      <c r="G44" s="127"/>
      <c r="H44" s="131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</row>
    <row r="45" spans="1:100" ht="15.6" customHeight="1" thickBot="1" x14ac:dyDescent="0.25">
      <c r="A45" s="127"/>
      <c r="B45" s="310" t="s">
        <v>29</v>
      </c>
      <c r="C45" s="311">
        <f>IFERROR(C42/C36,0)</f>
        <v>0</v>
      </c>
      <c r="D45" s="127"/>
      <c r="E45" s="127"/>
      <c r="F45" s="131"/>
      <c r="G45" s="127"/>
      <c r="H45" s="136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</row>
    <row r="46" spans="1:100" ht="15.6" customHeight="1" thickBot="1" x14ac:dyDescent="0.25">
      <c r="A46" s="127"/>
      <c r="B46" s="133"/>
      <c r="C46" s="134"/>
      <c r="D46" s="127"/>
      <c r="E46" s="131"/>
      <c r="F46" s="131"/>
      <c r="G46" s="127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</row>
    <row r="47" spans="1:100" ht="15.6" customHeight="1" x14ac:dyDescent="0.25">
      <c r="A47" s="127"/>
      <c r="B47" s="312" t="s">
        <v>190</v>
      </c>
      <c r="C47" s="314"/>
      <c r="D47" s="127"/>
      <c r="E47" s="131"/>
      <c r="F47" s="131"/>
      <c r="G47" s="127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</row>
    <row r="48" spans="1:100" ht="15.6" customHeight="1" x14ac:dyDescent="0.2">
      <c r="A48" s="127"/>
      <c r="B48" s="315" t="s">
        <v>16</v>
      </c>
      <c r="C48" s="316">
        <f>C32+C33</f>
        <v>0</v>
      </c>
      <c r="D48" s="127"/>
      <c r="E48" s="131"/>
      <c r="F48" s="131"/>
      <c r="G48" s="127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</row>
    <row r="49" spans="1:100" ht="15.6" customHeight="1" x14ac:dyDescent="0.2">
      <c r="A49" s="127"/>
      <c r="B49" s="317" t="s">
        <v>189</v>
      </c>
      <c r="C49" s="318">
        <f>C45</f>
        <v>0</v>
      </c>
      <c r="D49" s="127"/>
      <c r="E49" s="131"/>
      <c r="F49" s="131"/>
      <c r="G49" s="127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</row>
    <row r="50" spans="1:100" ht="15.6" customHeight="1" thickBot="1" x14ac:dyDescent="0.25">
      <c r="A50" s="127"/>
      <c r="B50" s="319" t="s">
        <v>171</v>
      </c>
      <c r="C50" s="320">
        <f>+C48*C49</f>
        <v>0</v>
      </c>
      <c r="D50" s="127"/>
      <c r="E50" s="131"/>
      <c r="F50" s="131"/>
      <c r="G50" s="127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</row>
    <row r="51" spans="1:100" s="127" customFormat="1" ht="15.6" customHeight="1" thickBot="1" x14ac:dyDescent="0.25">
      <c r="B51" s="133"/>
      <c r="C51" s="134"/>
      <c r="E51" s="131"/>
      <c r="F51" s="131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</row>
    <row r="52" spans="1:100" s="127" customFormat="1" ht="15.6" customHeight="1" x14ac:dyDescent="0.25">
      <c r="B52" s="312" t="s">
        <v>23</v>
      </c>
      <c r="C52" s="438"/>
      <c r="D52" s="438"/>
      <c r="E52" s="439"/>
      <c r="F52" s="131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</row>
    <row r="53" spans="1:100" s="127" customFormat="1" ht="99.95" customHeight="1" x14ac:dyDescent="0.2">
      <c r="B53" s="238" t="s">
        <v>186</v>
      </c>
      <c r="C53" s="440"/>
      <c r="D53" s="441"/>
      <c r="E53" s="442"/>
      <c r="F53" s="131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</row>
    <row r="54" spans="1:100" s="127" customFormat="1" ht="99.95" customHeight="1" thickBot="1" x14ac:dyDescent="0.25">
      <c r="B54" s="313" t="s">
        <v>193</v>
      </c>
      <c r="C54" s="443"/>
      <c r="D54" s="444"/>
      <c r="E54" s="445"/>
      <c r="F54" s="131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</row>
    <row r="55" spans="1:100" s="127" customFormat="1" ht="15.6" customHeight="1" x14ac:dyDescent="0.2">
      <c r="F55" s="131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</row>
    <row r="56" spans="1:100" s="127" customFormat="1" ht="15.6" customHeight="1" x14ac:dyDescent="0.2">
      <c r="F56" s="131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</row>
    <row r="57" spans="1:100" ht="15.6" customHeight="1" x14ac:dyDescent="0.2">
      <c r="A57" s="127"/>
      <c r="B57" s="127"/>
      <c r="C57" s="127"/>
      <c r="D57" s="127"/>
      <c r="E57" s="127"/>
      <c r="F57" s="239"/>
      <c r="G57" s="127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</row>
    <row r="58" spans="1:100" ht="15.6" customHeight="1" x14ac:dyDescent="0.2">
      <c r="A58" s="127"/>
      <c r="B58" s="127"/>
      <c r="C58" s="127"/>
      <c r="D58" s="127"/>
      <c r="E58" s="127"/>
      <c r="F58" s="127"/>
      <c r="G58" s="127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</row>
    <row r="59" spans="1:100" ht="15.6" customHeight="1" x14ac:dyDescent="0.2">
      <c r="A59" s="127"/>
      <c r="B59" s="127"/>
      <c r="C59" s="127"/>
      <c r="D59" s="127"/>
      <c r="E59" s="127"/>
      <c r="F59" s="127"/>
      <c r="G59" s="127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</row>
    <row r="60" spans="1:100" ht="42" customHeight="1" x14ac:dyDescent="0.2">
      <c r="A60" s="127"/>
      <c r="B60" s="127"/>
      <c r="C60" s="127"/>
      <c r="D60" s="127"/>
      <c r="E60" s="127"/>
      <c r="F60" s="127"/>
      <c r="G60" s="127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</row>
    <row r="61" spans="1:100" ht="15.6" customHeight="1" x14ac:dyDescent="0.2">
      <c r="A61" s="127"/>
      <c r="B61" s="127"/>
      <c r="C61" s="127"/>
      <c r="D61" s="127"/>
      <c r="E61" s="127"/>
      <c r="F61" s="125"/>
      <c r="G61" s="127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</row>
    <row r="62" spans="1:100" ht="15.6" customHeight="1" x14ac:dyDescent="0.2">
      <c r="A62" s="127"/>
      <c r="B62" s="127"/>
      <c r="C62" s="127"/>
      <c r="D62" s="127"/>
      <c r="E62" s="127"/>
      <c r="F62" s="127"/>
      <c r="G62" s="127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</row>
    <row r="63" spans="1:100" ht="15.6" customHeight="1" x14ac:dyDescent="0.2">
      <c r="A63" s="127"/>
      <c r="B63" s="127"/>
      <c r="C63" s="127"/>
      <c r="D63" s="127"/>
      <c r="E63" s="127"/>
      <c r="F63" s="127"/>
      <c r="G63" s="127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</row>
    <row r="64" spans="1:100" ht="15.6" customHeight="1" x14ac:dyDescent="0.2">
      <c r="A64" s="127"/>
      <c r="B64" s="127"/>
      <c r="C64" s="127"/>
      <c r="D64" s="127"/>
      <c r="E64" s="127"/>
      <c r="F64" s="127"/>
      <c r="G64" s="127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</row>
    <row r="65" spans="1:100" ht="15.6" customHeight="1" x14ac:dyDescent="0.2">
      <c r="A65" s="127"/>
      <c r="B65" s="127"/>
      <c r="C65" s="127"/>
      <c r="D65" s="127"/>
      <c r="E65" s="127"/>
      <c r="F65" s="127"/>
      <c r="G65" s="127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</row>
    <row r="66" spans="1:100" ht="15.6" customHeight="1" x14ac:dyDescent="0.2">
      <c r="A66" s="127"/>
      <c r="B66" s="127"/>
      <c r="C66" s="127"/>
      <c r="D66" s="127"/>
      <c r="E66" s="127"/>
      <c r="F66" s="127"/>
      <c r="G66" s="127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</row>
    <row r="67" spans="1:100" ht="15.6" customHeight="1" x14ac:dyDescent="0.2">
      <c r="A67" s="127"/>
      <c r="B67" s="127"/>
      <c r="C67" s="127"/>
      <c r="D67" s="127"/>
      <c r="E67" s="127"/>
      <c r="F67" s="127"/>
      <c r="G67" s="127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</row>
    <row r="68" spans="1:100" ht="15.6" customHeight="1" x14ac:dyDescent="0.2">
      <c r="A68" s="127"/>
      <c r="B68" s="127"/>
      <c r="C68" s="127"/>
      <c r="D68" s="127"/>
      <c r="E68" s="127"/>
      <c r="F68" s="127"/>
      <c r="G68" s="127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</row>
    <row r="69" spans="1:100" ht="15.6" customHeight="1" x14ac:dyDescent="0.2">
      <c r="A69" s="127"/>
      <c r="B69" s="127"/>
      <c r="C69" s="127"/>
      <c r="D69" s="127"/>
      <c r="E69" s="127"/>
      <c r="F69" s="127"/>
      <c r="G69" s="127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</row>
    <row r="70" spans="1:100" ht="15.6" customHeight="1" x14ac:dyDescent="0.2">
      <c r="A70" s="127"/>
      <c r="B70" s="127"/>
      <c r="C70" s="127"/>
      <c r="D70" s="127"/>
      <c r="E70" s="127"/>
      <c r="F70" s="127"/>
      <c r="G70" s="127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</row>
    <row r="71" spans="1:100" ht="15.6" customHeight="1" x14ac:dyDescent="0.2">
      <c r="A71" s="127"/>
      <c r="B71" s="127"/>
      <c r="C71" s="127"/>
      <c r="D71" s="127"/>
      <c r="E71" s="127"/>
      <c r="F71" s="127"/>
      <c r="G71" s="127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</row>
    <row r="72" spans="1:100" ht="15.6" customHeight="1" x14ac:dyDescent="0.2">
      <c r="A72" s="127"/>
      <c r="B72" s="127"/>
      <c r="C72" s="127"/>
      <c r="D72" s="127"/>
      <c r="E72" s="127"/>
      <c r="F72" s="127"/>
      <c r="G72" s="127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</row>
    <row r="73" spans="1:100" ht="15.6" customHeight="1" x14ac:dyDescent="0.2">
      <c r="A73" s="127"/>
      <c r="B73" s="127"/>
      <c r="C73" s="127"/>
      <c r="D73" s="127"/>
      <c r="E73" s="127"/>
      <c r="F73" s="127"/>
      <c r="G73" s="127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</row>
    <row r="74" spans="1:100" ht="15.6" customHeight="1" x14ac:dyDescent="0.2">
      <c r="A74" s="127"/>
      <c r="B74" s="127"/>
      <c r="C74" s="127"/>
      <c r="D74" s="127"/>
      <c r="E74" s="127"/>
      <c r="F74" s="127"/>
      <c r="G74" s="127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</row>
    <row r="75" spans="1:100" ht="15.6" customHeight="1" x14ac:dyDescent="0.2">
      <c r="A75" s="127"/>
      <c r="B75" s="127"/>
      <c r="C75" s="127"/>
      <c r="D75" s="127"/>
      <c r="E75" s="127"/>
      <c r="F75" s="127"/>
      <c r="G75" s="127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</row>
    <row r="76" spans="1:100" ht="15.6" customHeight="1" x14ac:dyDescent="0.2">
      <c r="A76" s="127"/>
      <c r="B76" s="127"/>
      <c r="C76" s="127"/>
      <c r="D76" s="127"/>
      <c r="E76" s="127"/>
      <c r="F76" s="127"/>
      <c r="G76" s="127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</row>
    <row r="77" spans="1:100" ht="15.6" customHeight="1" x14ac:dyDescent="0.2">
      <c r="A77" s="127"/>
      <c r="B77" s="127"/>
      <c r="C77" s="127"/>
      <c r="D77" s="127"/>
      <c r="E77" s="127"/>
      <c r="F77" s="127"/>
      <c r="G77" s="127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</row>
    <row r="78" spans="1:100" ht="15.6" customHeight="1" x14ac:dyDescent="0.2">
      <c r="A78" s="127"/>
      <c r="B78" s="127"/>
      <c r="C78" s="127"/>
      <c r="D78" s="127"/>
      <c r="E78" s="127"/>
      <c r="F78" s="127"/>
      <c r="G78" s="127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</row>
    <row r="79" spans="1:100" ht="15.6" customHeight="1" x14ac:dyDescent="0.2">
      <c r="A79" s="127"/>
      <c r="B79" s="127"/>
      <c r="C79" s="127"/>
      <c r="D79" s="127"/>
      <c r="E79" s="127"/>
      <c r="F79" s="127"/>
      <c r="G79" s="127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</row>
    <row r="80" spans="1:100" ht="15.6" customHeight="1" x14ac:dyDescent="0.2">
      <c r="A80" s="127"/>
      <c r="B80" s="127"/>
      <c r="C80" s="127"/>
      <c r="D80" s="127"/>
      <c r="E80" s="127"/>
      <c r="F80" s="127"/>
      <c r="G80" s="127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</row>
    <row r="81" spans="1:100" ht="15.6" customHeight="1" x14ac:dyDescent="0.2">
      <c r="A81" s="127"/>
      <c r="B81" s="127"/>
      <c r="C81" s="127"/>
      <c r="D81" s="127"/>
      <c r="E81" s="127"/>
      <c r="F81" s="127"/>
      <c r="G81" s="127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</row>
    <row r="82" spans="1:100" ht="15.6" customHeight="1" x14ac:dyDescent="0.2">
      <c r="A82" s="127"/>
      <c r="B82" s="127"/>
      <c r="C82" s="127"/>
      <c r="D82" s="127"/>
      <c r="E82" s="127"/>
      <c r="F82" s="127"/>
      <c r="G82" s="127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</row>
    <row r="83" spans="1:100" ht="15.6" customHeight="1" x14ac:dyDescent="0.2">
      <c r="A83" s="127"/>
      <c r="B83" s="127"/>
      <c r="C83" s="127"/>
      <c r="D83" s="127"/>
      <c r="E83" s="127"/>
      <c r="F83" s="127"/>
      <c r="G83" s="127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</row>
    <row r="84" spans="1:100" ht="15.6" customHeight="1" x14ac:dyDescent="0.2">
      <c r="A84" s="127"/>
      <c r="B84" s="127"/>
      <c r="C84" s="127"/>
      <c r="D84" s="127"/>
      <c r="E84" s="127"/>
      <c r="F84" s="127"/>
      <c r="G84" s="127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</row>
    <row r="85" spans="1:100" ht="15.6" customHeight="1" x14ac:dyDescent="0.2">
      <c r="A85" s="127"/>
      <c r="B85" s="127"/>
      <c r="C85" s="127"/>
      <c r="D85" s="127"/>
      <c r="E85" s="127"/>
      <c r="F85" s="127"/>
      <c r="G85" s="127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</row>
    <row r="86" spans="1:100" ht="15.6" customHeight="1" x14ac:dyDescent="0.2">
      <c r="A86" s="127"/>
      <c r="B86" s="127"/>
      <c r="C86" s="127"/>
      <c r="D86" s="127"/>
      <c r="E86" s="127"/>
      <c r="F86" s="127"/>
      <c r="G86" s="127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</row>
    <row r="87" spans="1:100" ht="15.6" customHeight="1" x14ac:dyDescent="0.2">
      <c r="A87" s="127"/>
      <c r="B87" s="127"/>
      <c r="C87" s="127"/>
      <c r="D87" s="127"/>
      <c r="E87" s="127"/>
      <c r="F87" s="127"/>
      <c r="G87" s="127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</row>
    <row r="88" spans="1:100" ht="15.6" customHeight="1" x14ac:dyDescent="0.2">
      <c r="A88" s="127"/>
      <c r="B88" s="127"/>
      <c r="C88" s="127"/>
      <c r="D88" s="127"/>
      <c r="E88" s="127"/>
      <c r="F88" s="127"/>
      <c r="G88" s="127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</row>
    <row r="89" spans="1:100" ht="15.6" customHeight="1" x14ac:dyDescent="0.2">
      <c r="A89" s="127"/>
      <c r="B89" s="127"/>
      <c r="C89" s="127"/>
      <c r="D89" s="127"/>
      <c r="E89" s="127"/>
      <c r="F89" s="127"/>
      <c r="G89" s="127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</row>
    <row r="90" spans="1:100" ht="15.6" customHeight="1" x14ac:dyDescent="0.2">
      <c r="A90" s="127"/>
      <c r="B90" s="127"/>
      <c r="C90" s="127"/>
      <c r="D90" s="127"/>
      <c r="E90" s="127"/>
      <c r="F90" s="127"/>
      <c r="G90" s="127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</row>
    <row r="91" spans="1:100" ht="15.6" customHeight="1" x14ac:dyDescent="0.2">
      <c r="A91" s="127"/>
      <c r="B91" s="127"/>
      <c r="C91" s="127"/>
      <c r="D91" s="127"/>
      <c r="E91" s="127"/>
      <c r="F91" s="127"/>
      <c r="G91" s="127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</row>
    <row r="92" spans="1:100" ht="15.6" customHeight="1" x14ac:dyDescent="0.2">
      <c r="A92" s="127"/>
      <c r="B92" s="127"/>
      <c r="C92" s="127"/>
      <c r="D92" s="127"/>
      <c r="E92" s="127"/>
      <c r="F92" s="127"/>
      <c r="G92" s="127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</row>
    <row r="93" spans="1:100" ht="15.6" customHeight="1" x14ac:dyDescent="0.2">
      <c r="A93" s="127"/>
      <c r="B93" s="127"/>
      <c r="C93" s="127"/>
      <c r="D93" s="127"/>
      <c r="E93" s="127"/>
      <c r="F93" s="127"/>
      <c r="G93" s="127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</row>
    <row r="94" spans="1:100" ht="15.6" customHeight="1" x14ac:dyDescent="0.2">
      <c r="A94" s="127"/>
      <c r="B94" s="127"/>
      <c r="C94" s="127"/>
      <c r="D94" s="127"/>
      <c r="E94" s="127"/>
      <c r="F94" s="127"/>
      <c r="G94" s="127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</row>
    <row r="95" spans="1:100" ht="15.6" customHeight="1" x14ac:dyDescent="0.2">
      <c r="A95" s="127"/>
      <c r="B95" s="127"/>
      <c r="C95" s="127"/>
      <c r="D95" s="127"/>
      <c r="E95" s="127"/>
      <c r="F95" s="127"/>
      <c r="G95" s="127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</row>
    <row r="96" spans="1:100" ht="15.6" customHeight="1" x14ac:dyDescent="0.2">
      <c r="A96" s="127"/>
      <c r="B96" s="127"/>
      <c r="C96" s="127"/>
      <c r="D96" s="127"/>
      <c r="E96" s="127"/>
      <c r="F96" s="127"/>
      <c r="G96" s="127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</row>
    <row r="97" spans="1:100" ht="15.6" customHeight="1" x14ac:dyDescent="0.2">
      <c r="A97" s="127"/>
      <c r="B97" s="127"/>
      <c r="C97" s="127"/>
      <c r="D97" s="127"/>
      <c r="E97" s="127"/>
      <c r="F97" s="127"/>
      <c r="G97" s="127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</row>
    <row r="98" spans="1:100" ht="15.6" customHeight="1" x14ac:dyDescent="0.2">
      <c r="A98" s="127"/>
      <c r="B98" s="127"/>
      <c r="C98" s="127"/>
      <c r="D98" s="127"/>
      <c r="E98" s="127"/>
      <c r="F98" s="127"/>
      <c r="G98" s="127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</row>
    <row r="99" spans="1:100" ht="15.6" customHeight="1" x14ac:dyDescent="0.2">
      <c r="A99" s="127"/>
      <c r="B99" s="127"/>
      <c r="C99" s="127"/>
      <c r="D99" s="127"/>
      <c r="E99" s="127"/>
      <c r="F99" s="127"/>
      <c r="G99" s="127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</row>
    <row r="100" spans="1:100" ht="15.6" customHeight="1" x14ac:dyDescent="0.2">
      <c r="A100" s="127"/>
      <c r="B100" s="127"/>
      <c r="C100" s="127"/>
      <c r="D100" s="127"/>
      <c r="E100" s="127"/>
      <c r="F100" s="127"/>
      <c r="G100" s="127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</row>
    <row r="101" spans="1:100" ht="15.6" customHeight="1" x14ac:dyDescent="0.2">
      <c r="A101" s="127"/>
      <c r="B101" s="127"/>
      <c r="C101" s="127"/>
      <c r="D101" s="127"/>
      <c r="E101" s="127"/>
      <c r="F101" s="127"/>
      <c r="G101" s="127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</row>
    <row r="102" spans="1:100" ht="15.6" customHeight="1" x14ac:dyDescent="0.2">
      <c r="A102" s="127"/>
      <c r="B102" s="127"/>
      <c r="C102" s="127"/>
      <c r="D102" s="127"/>
      <c r="E102" s="127"/>
      <c r="F102" s="127"/>
      <c r="G102" s="127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</row>
    <row r="103" spans="1:100" ht="15.6" customHeight="1" x14ac:dyDescent="0.2">
      <c r="A103" s="127"/>
      <c r="B103" s="127"/>
      <c r="C103" s="127"/>
      <c r="D103" s="127"/>
      <c r="E103" s="127"/>
      <c r="F103" s="127"/>
      <c r="G103" s="127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</row>
    <row r="104" spans="1:100" ht="15.6" customHeight="1" x14ac:dyDescent="0.2">
      <c r="A104" s="127"/>
      <c r="B104" s="127"/>
      <c r="C104" s="127"/>
      <c r="D104" s="127"/>
      <c r="E104" s="127"/>
      <c r="F104" s="127"/>
      <c r="G104" s="127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</row>
    <row r="105" spans="1:100" ht="15.6" customHeight="1" x14ac:dyDescent="0.2">
      <c r="A105" s="127"/>
      <c r="B105" s="127"/>
      <c r="C105" s="127"/>
      <c r="D105" s="127"/>
      <c r="E105" s="127"/>
      <c r="F105" s="127"/>
      <c r="G105" s="127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</row>
    <row r="106" spans="1:100" ht="15.6" customHeight="1" x14ac:dyDescent="0.2">
      <c r="A106" s="127"/>
      <c r="B106" s="127"/>
      <c r="C106" s="127"/>
      <c r="D106" s="127"/>
      <c r="E106" s="127"/>
      <c r="F106" s="127"/>
      <c r="G106" s="127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</row>
    <row r="107" spans="1:100" ht="15.6" customHeight="1" x14ac:dyDescent="0.2">
      <c r="A107" s="127"/>
      <c r="B107" s="127"/>
      <c r="C107" s="127"/>
      <c r="D107" s="127"/>
      <c r="E107" s="127"/>
      <c r="F107" s="127"/>
      <c r="G107" s="127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</row>
    <row r="108" spans="1:100" ht="15.6" customHeight="1" x14ac:dyDescent="0.2">
      <c r="A108" s="127"/>
      <c r="B108" s="127"/>
      <c r="C108" s="127"/>
      <c r="D108" s="127"/>
      <c r="E108" s="127"/>
      <c r="F108" s="127"/>
      <c r="G108" s="127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</row>
    <row r="109" spans="1:100" ht="15.6" customHeight="1" x14ac:dyDescent="0.2">
      <c r="A109" s="127"/>
      <c r="B109" s="127"/>
      <c r="C109" s="127"/>
      <c r="D109" s="127"/>
      <c r="E109" s="127"/>
      <c r="F109" s="127"/>
      <c r="G109" s="127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</row>
    <row r="110" spans="1:100" ht="15.6" customHeight="1" x14ac:dyDescent="0.2">
      <c r="A110" s="127"/>
      <c r="B110" s="127"/>
      <c r="C110" s="127"/>
      <c r="D110" s="127"/>
      <c r="E110" s="127"/>
      <c r="F110" s="127"/>
      <c r="G110" s="127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</row>
    <row r="111" spans="1:100" ht="15.6" customHeight="1" x14ac:dyDescent="0.2">
      <c r="A111" s="127"/>
      <c r="B111" s="127"/>
      <c r="C111" s="127"/>
      <c r="D111" s="127"/>
      <c r="E111" s="127"/>
      <c r="F111" s="127"/>
      <c r="G111" s="127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</row>
    <row r="112" spans="1:100" ht="15.6" customHeight="1" x14ac:dyDescent="0.2">
      <c r="A112" s="127"/>
      <c r="B112" s="127"/>
      <c r="C112" s="127"/>
      <c r="D112" s="127"/>
      <c r="E112" s="127"/>
      <c r="F112" s="127"/>
      <c r="G112" s="127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</row>
    <row r="113" spans="1:100" ht="15.6" customHeight="1" x14ac:dyDescent="0.2">
      <c r="A113" s="127"/>
      <c r="B113" s="127"/>
      <c r="C113" s="127"/>
      <c r="D113" s="127"/>
      <c r="E113" s="127"/>
      <c r="F113" s="127"/>
      <c r="G113" s="127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</row>
    <row r="114" spans="1:100" ht="15.6" customHeight="1" x14ac:dyDescent="0.2">
      <c r="A114" s="127"/>
      <c r="B114" s="127"/>
      <c r="C114" s="127"/>
      <c r="D114" s="127"/>
      <c r="E114" s="127"/>
      <c r="F114" s="127"/>
      <c r="G114" s="127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</row>
    <row r="115" spans="1:100" ht="15.6" customHeight="1" x14ac:dyDescent="0.2">
      <c r="A115" s="127"/>
      <c r="B115" s="127"/>
      <c r="C115" s="127"/>
      <c r="D115" s="127"/>
      <c r="E115" s="127"/>
      <c r="F115" s="127"/>
      <c r="G115" s="127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</row>
    <row r="116" spans="1:100" ht="15.6" customHeight="1" x14ac:dyDescent="0.2">
      <c r="A116" s="127"/>
      <c r="B116" s="127"/>
      <c r="C116" s="127"/>
      <c r="D116" s="127"/>
      <c r="E116" s="127"/>
      <c r="F116" s="127"/>
      <c r="G116" s="127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</row>
    <row r="117" spans="1:100" ht="15.6" customHeight="1" x14ac:dyDescent="0.2">
      <c r="A117" s="127"/>
      <c r="B117" s="127"/>
      <c r="C117" s="127"/>
      <c r="D117" s="127"/>
      <c r="E117" s="127"/>
      <c r="F117" s="127"/>
      <c r="G117" s="127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</row>
    <row r="118" spans="1:100" ht="15.6" customHeight="1" x14ac:dyDescent="0.2">
      <c r="A118" s="127"/>
      <c r="B118" s="127"/>
      <c r="C118" s="127"/>
      <c r="D118" s="127"/>
      <c r="E118" s="127"/>
      <c r="F118" s="127"/>
      <c r="G118" s="127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</row>
    <row r="119" spans="1:100" ht="15.6" customHeight="1" x14ac:dyDescent="0.2">
      <c r="A119" s="127"/>
      <c r="B119" s="127"/>
      <c r="C119" s="127"/>
      <c r="D119" s="127"/>
      <c r="E119" s="127"/>
      <c r="F119" s="127"/>
      <c r="G119" s="127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</row>
    <row r="120" spans="1:100" ht="15.6" customHeight="1" x14ac:dyDescent="0.2">
      <c r="A120" s="127"/>
      <c r="B120" s="127"/>
      <c r="C120" s="127"/>
      <c r="D120" s="127"/>
      <c r="E120" s="127"/>
      <c r="F120" s="127"/>
      <c r="G120" s="127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</row>
    <row r="121" spans="1:100" ht="15.6" customHeight="1" x14ac:dyDescent="0.2">
      <c r="A121" s="127"/>
      <c r="B121" s="127"/>
      <c r="C121" s="127"/>
      <c r="D121" s="127"/>
      <c r="E121" s="127"/>
      <c r="F121" s="127"/>
      <c r="G121" s="127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</row>
    <row r="122" spans="1:100" ht="15.6" customHeight="1" x14ac:dyDescent="0.2">
      <c r="A122" s="127"/>
      <c r="B122" s="127"/>
      <c r="C122" s="127"/>
      <c r="D122" s="127"/>
      <c r="E122" s="127"/>
      <c r="F122" s="127"/>
      <c r="G122" s="127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</row>
    <row r="123" spans="1:100" ht="15.6" customHeight="1" x14ac:dyDescent="0.2">
      <c r="A123" s="127"/>
      <c r="B123" s="127"/>
      <c r="C123" s="127"/>
      <c r="D123" s="127"/>
      <c r="E123" s="127"/>
      <c r="F123" s="127"/>
      <c r="G123" s="127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</row>
    <row r="124" spans="1:100" ht="15.6" customHeight="1" x14ac:dyDescent="0.2">
      <c r="A124" s="127"/>
      <c r="B124" s="127"/>
      <c r="C124" s="127"/>
      <c r="D124" s="127"/>
      <c r="E124" s="127"/>
      <c r="F124" s="127"/>
      <c r="G124" s="127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</row>
    <row r="125" spans="1:100" ht="15.6" customHeight="1" x14ac:dyDescent="0.2">
      <c r="A125" s="127"/>
      <c r="B125" s="127"/>
      <c r="C125" s="127"/>
      <c r="D125" s="127"/>
      <c r="E125" s="127"/>
      <c r="F125" s="127"/>
      <c r="G125" s="127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</row>
    <row r="126" spans="1:100" ht="15.6" customHeight="1" x14ac:dyDescent="0.2">
      <c r="A126" s="127"/>
      <c r="B126" s="127"/>
      <c r="C126" s="127"/>
      <c r="D126" s="127"/>
      <c r="E126" s="127"/>
      <c r="F126" s="127"/>
      <c r="G126" s="127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</row>
    <row r="127" spans="1:100" ht="15.6" customHeight="1" x14ac:dyDescent="0.2">
      <c r="A127" s="127"/>
      <c r="B127" s="127"/>
      <c r="C127" s="127"/>
      <c r="D127" s="127"/>
      <c r="E127" s="127"/>
      <c r="F127" s="127"/>
      <c r="G127" s="127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</row>
    <row r="128" spans="1:100" ht="15.6" customHeight="1" x14ac:dyDescent="0.2">
      <c r="A128" s="127"/>
      <c r="B128" s="127"/>
      <c r="C128" s="127"/>
      <c r="D128" s="127"/>
      <c r="E128" s="127"/>
      <c r="F128" s="127"/>
      <c r="G128" s="127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</row>
    <row r="129" spans="1:100" ht="15.6" customHeight="1" x14ac:dyDescent="0.2">
      <c r="A129" s="127"/>
      <c r="B129" s="127"/>
      <c r="C129" s="127"/>
      <c r="D129" s="127"/>
      <c r="E129" s="127"/>
      <c r="F129" s="127"/>
      <c r="G129" s="127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</row>
    <row r="130" spans="1:100" ht="15.6" customHeight="1" x14ac:dyDescent="0.2">
      <c r="A130" s="127"/>
      <c r="B130" s="127"/>
      <c r="C130" s="127"/>
      <c r="D130" s="127"/>
      <c r="E130" s="127"/>
      <c r="F130" s="127"/>
      <c r="G130" s="127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</row>
    <row r="131" spans="1:100" ht="15.6" customHeight="1" x14ac:dyDescent="0.2">
      <c r="A131" s="127"/>
      <c r="B131" s="127"/>
      <c r="C131" s="127"/>
      <c r="D131" s="127"/>
      <c r="E131" s="127"/>
      <c r="F131" s="127"/>
      <c r="G131" s="127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</row>
    <row r="132" spans="1:100" ht="15.6" customHeight="1" x14ac:dyDescent="0.2">
      <c r="A132" s="127"/>
      <c r="B132" s="127"/>
      <c r="C132" s="127"/>
      <c r="D132" s="127"/>
      <c r="E132" s="127"/>
      <c r="F132" s="127"/>
      <c r="G132" s="127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</row>
    <row r="133" spans="1:100" ht="15.6" customHeight="1" x14ac:dyDescent="0.2">
      <c r="A133" s="127"/>
      <c r="B133" s="127"/>
      <c r="C133" s="127"/>
      <c r="D133" s="127"/>
      <c r="E133" s="127"/>
      <c r="F133" s="127"/>
      <c r="G133" s="127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</row>
    <row r="134" spans="1:100" ht="15.6" customHeight="1" x14ac:dyDescent="0.2">
      <c r="A134" s="127"/>
      <c r="B134" s="127"/>
      <c r="C134" s="127"/>
      <c r="D134" s="127"/>
      <c r="E134" s="127"/>
      <c r="F134" s="127"/>
      <c r="G134" s="127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</row>
    <row r="135" spans="1:100" ht="15.6" customHeight="1" x14ac:dyDescent="0.2">
      <c r="A135" s="127"/>
      <c r="B135" s="127"/>
      <c r="C135" s="127"/>
      <c r="D135" s="127"/>
      <c r="E135" s="127"/>
      <c r="F135" s="127"/>
      <c r="G135" s="127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27"/>
      <c r="CG135" s="127"/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</row>
    <row r="136" spans="1:100" ht="15.6" customHeight="1" x14ac:dyDescent="0.2">
      <c r="A136" s="127"/>
      <c r="B136" s="127"/>
      <c r="C136" s="127"/>
      <c r="D136" s="127"/>
      <c r="E136" s="127"/>
      <c r="F136" s="127"/>
      <c r="G136" s="127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  <c r="BV136" s="127"/>
      <c r="BW136" s="127"/>
      <c r="BX136" s="127"/>
      <c r="BY136" s="127"/>
      <c r="BZ136" s="127"/>
      <c r="CA136" s="127"/>
      <c r="CB136" s="127"/>
      <c r="CC136" s="127"/>
      <c r="CD136" s="127"/>
      <c r="CE136" s="127"/>
      <c r="CF136" s="127"/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127"/>
      <c r="CV136" s="127"/>
    </row>
    <row r="137" spans="1:100" ht="15.6" customHeight="1" x14ac:dyDescent="0.2">
      <c r="A137" s="127"/>
      <c r="B137" s="127"/>
      <c r="C137" s="127"/>
      <c r="D137" s="127"/>
      <c r="E137" s="127"/>
      <c r="F137" s="127"/>
      <c r="G137" s="127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7"/>
      <c r="BU137" s="127"/>
      <c r="BV137" s="127"/>
      <c r="BW137" s="127"/>
      <c r="BX137" s="127"/>
      <c r="BY137" s="127"/>
      <c r="BZ137" s="127"/>
      <c r="CA137" s="127"/>
      <c r="CB137" s="127"/>
      <c r="CC137" s="127"/>
      <c r="CD137" s="127"/>
      <c r="CE137" s="127"/>
      <c r="CF137" s="127"/>
      <c r="CG137" s="127"/>
      <c r="CH137" s="127"/>
      <c r="CI137" s="127"/>
      <c r="CJ137" s="127"/>
      <c r="CK137" s="127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</row>
    <row r="138" spans="1:100" ht="15.6" customHeight="1" x14ac:dyDescent="0.2">
      <c r="A138" s="127"/>
      <c r="B138" s="127"/>
      <c r="C138" s="127"/>
      <c r="D138" s="127"/>
      <c r="E138" s="127"/>
      <c r="F138" s="127"/>
      <c r="G138" s="127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127"/>
      <c r="BT138" s="127"/>
      <c r="BU138" s="127"/>
      <c r="BV138" s="127"/>
      <c r="BW138" s="127"/>
      <c r="BX138" s="127"/>
      <c r="BY138" s="127"/>
      <c r="BZ138" s="127"/>
      <c r="CA138" s="127"/>
      <c r="CB138" s="127"/>
      <c r="CC138" s="127"/>
      <c r="CD138" s="127"/>
      <c r="CE138" s="127"/>
      <c r="CF138" s="127"/>
      <c r="CG138" s="127"/>
      <c r="CH138" s="127"/>
      <c r="CI138" s="127"/>
      <c r="CJ138" s="127"/>
      <c r="CK138" s="127"/>
      <c r="CL138" s="127"/>
      <c r="CM138" s="127"/>
      <c r="CN138" s="127"/>
      <c r="CO138" s="127"/>
      <c r="CP138" s="127"/>
      <c r="CQ138" s="127"/>
      <c r="CR138" s="127"/>
      <c r="CS138" s="127"/>
      <c r="CT138" s="127"/>
      <c r="CU138" s="127"/>
      <c r="CV138" s="127"/>
    </row>
    <row r="139" spans="1:100" ht="15.6" customHeight="1" x14ac:dyDescent="0.2">
      <c r="A139" s="127"/>
      <c r="B139" s="127"/>
      <c r="C139" s="127"/>
      <c r="D139" s="127"/>
      <c r="E139" s="127"/>
      <c r="F139" s="127"/>
      <c r="G139" s="127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</row>
    <row r="140" spans="1:100" ht="15.6" customHeight="1" x14ac:dyDescent="0.2">
      <c r="A140" s="127"/>
      <c r="B140" s="127"/>
      <c r="C140" s="127"/>
      <c r="D140" s="127"/>
      <c r="E140" s="127"/>
      <c r="F140" s="127"/>
      <c r="G140" s="127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</row>
    <row r="141" spans="1:100" ht="15.6" customHeight="1" x14ac:dyDescent="0.2">
      <c r="A141" s="127"/>
      <c r="B141" s="127"/>
      <c r="C141" s="127"/>
      <c r="D141" s="127"/>
      <c r="E141" s="127"/>
      <c r="F141" s="127"/>
      <c r="G141" s="127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</row>
    <row r="142" spans="1:100" ht="15.6" customHeight="1" x14ac:dyDescent="0.2">
      <c r="A142" s="127"/>
      <c r="B142" s="127"/>
      <c r="C142" s="127"/>
      <c r="D142" s="127"/>
      <c r="E142" s="127"/>
      <c r="F142" s="127"/>
      <c r="G142" s="127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  <c r="CP142" s="127"/>
      <c r="CQ142" s="127"/>
      <c r="CR142" s="127"/>
      <c r="CS142" s="127"/>
      <c r="CT142" s="127"/>
      <c r="CU142" s="127"/>
      <c r="CV142" s="127"/>
    </row>
    <row r="143" spans="1:100" ht="15.6" customHeight="1" x14ac:dyDescent="0.2">
      <c r="A143" s="127"/>
      <c r="B143" s="127"/>
      <c r="C143" s="127"/>
      <c r="D143" s="127"/>
      <c r="E143" s="127"/>
      <c r="F143" s="127"/>
      <c r="G143" s="127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</row>
    <row r="144" spans="1:100" ht="15.6" customHeight="1" x14ac:dyDescent="0.2">
      <c r="A144" s="127"/>
      <c r="B144" s="127"/>
      <c r="C144" s="127"/>
      <c r="D144" s="127"/>
      <c r="E144" s="127"/>
      <c r="F144" s="127"/>
      <c r="G144" s="127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</row>
    <row r="145" spans="1:100" ht="15.6" customHeight="1" x14ac:dyDescent="0.2">
      <c r="A145" s="127"/>
      <c r="B145" s="127"/>
      <c r="C145" s="127"/>
      <c r="D145" s="127"/>
      <c r="E145" s="127"/>
      <c r="F145" s="127"/>
      <c r="G145" s="127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27"/>
      <c r="BX145" s="127"/>
      <c r="BY145" s="127"/>
      <c r="BZ145" s="127"/>
      <c r="CA145" s="127"/>
      <c r="CB145" s="127"/>
      <c r="CC145" s="127"/>
      <c r="CD145" s="127"/>
      <c r="CE145" s="127"/>
      <c r="CF145" s="127"/>
      <c r="CG145" s="127"/>
      <c r="CH145" s="127"/>
      <c r="CI145" s="127"/>
      <c r="CJ145" s="127"/>
      <c r="CK145" s="127"/>
      <c r="CL145" s="127"/>
      <c r="CM145" s="127"/>
      <c r="CN145" s="127"/>
      <c r="CO145" s="127"/>
      <c r="CP145" s="127"/>
      <c r="CQ145" s="127"/>
      <c r="CR145" s="127"/>
      <c r="CS145" s="127"/>
      <c r="CT145" s="127"/>
      <c r="CU145" s="127"/>
      <c r="CV145" s="127"/>
    </row>
    <row r="146" spans="1:100" ht="15.6" customHeight="1" x14ac:dyDescent="0.2">
      <c r="A146" s="127"/>
      <c r="B146" s="127"/>
      <c r="C146" s="127"/>
      <c r="D146" s="127"/>
      <c r="E146" s="127"/>
      <c r="F146" s="127"/>
      <c r="G146" s="127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7"/>
      <c r="CN146" s="127"/>
      <c r="CO146" s="127"/>
      <c r="CP146" s="127"/>
      <c r="CQ146" s="127"/>
      <c r="CR146" s="127"/>
      <c r="CS146" s="127"/>
      <c r="CT146" s="127"/>
      <c r="CU146" s="127"/>
      <c r="CV146" s="127"/>
    </row>
    <row r="147" spans="1:100" ht="15.6" customHeight="1" x14ac:dyDescent="0.2">
      <c r="A147" s="127"/>
      <c r="B147" s="127"/>
      <c r="C147" s="127"/>
      <c r="D147" s="127"/>
      <c r="E147" s="127"/>
      <c r="F147" s="127"/>
      <c r="G147" s="127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</row>
    <row r="148" spans="1:100" ht="15.6" customHeight="1" x14ac:dyDescent="0.2">
      <c r="A148" s="127"/>
      <c r="B148" s="127"/>
      <c r="C148" s="127"/>
      <c r="D148" s="127"/>
      <c r="E148" s="127"/>
      <c r="F148" s="127"/>
      <c r="G148" s="127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27"/>
      <c r="CN148" s="127"/>
      <c r="CO148" s="127"/>
      <c r="CP148" s="127"/>
      <c r="CQ148" s="127"/>
      <c r="CR148" s="127"/>
      <c r="CS148" s="127"/>
      <c r="CT148" s="127"/>
      <c r="CU148" s="127"/>
      <c r="CV148" s="127"/>
    </row>
    <row r="149" spans="1:100" ht="15.6" customHeight="1" x14ac:dyDescent="0.2">
      <c r="A149" s="127"/>
      <c r="B149" s="127"/>
      <c r="C149" s="127"/>
      <c r="D149" s="127"/>
      <c r="E149" s="127"/>
      <c r="F149" s="127"/>
      <c r="G149" s="127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</row>
    <row r="150" spans="1:100" ht="15.6" customHeight="1" x14ac:dyDescent="0.2">
      <c r="A150" s="127"/>
      <c r="B150" s="127"/>
      <c r="C150" s="127"/>
      <c r="D150" s="127"/>
      <c r="E150" s="127"/>
      <c r="F150" s="127"/>
      <c r="G150" s="127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</row>
    <row r="151" spans="1:100" ht="15.6" customHeight="1" x14ac:dyDescent="0.2">
      <c r="A151" s="127"/>
      <c r="B151" s="127"/>
      <c r="C151" s="127"/>
      <c r="D151" s="127"/>
      <c r="E151" s="127"/>
      <c r="F151" s="127"/>
      <c r="G151" s="127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</row>
    <row r="152" spans="1:100" ht="15.6" customHeight="1" x14ac:dyDescent="0.2">
      <c r="A152" s="127"/>
      <c r="B152" s="127"/>
      <c r="C152" s="127"/>
      <c r="D152" s="127"/>
      <c r="E152" s="127"/>
      <c r="F152" s="127"/>
      <c r="G152" s="127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</row>
    <row r="153" spans="1:100" ht="15.6" customHeight="1" x14ac:dyDescent="0.2">
      <c r="A153" s="127"/>
      <c r="B153" s="127"/>
      <c r="C153" s="127"/>
      <c r="D153" s="127"/>
      <c r="E153" s="127"/>
      <c r="F153" s="127"/>
      <c r="G153" s="127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</row>
    <row r="154" spans="1:100" ht="15.6" customHeight="1" x14ac:dyDescent="0.2">
      <c r="A154" s="127"/>
      <c r="B154" s="127"/>
      <c r="C154" s="127"/>
      <c r="D154" s="127"/>
      <c r="E154" s="127"/>
      <c r="F154" s="127"/>
      <c r="G154" s="127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</row>
    <row r="155" spans="1:100" ht="15.6" customHeight="1" x14ac:dyDescent="0.2">
      <c r="A155" s="127"/>
      <c r="B155" s="127"/>
      <c r="C155" s="127"/>
      <c r="D155" s="127"/>
      <c r="E155" s="127"/>
      <c r="F155" s="127"/>
      <c r="G155" s="127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</row>
    <row r="156" spans="1:100" ht="15.6" customHeight="1" x14ac:dyDescent="0.2">
      <c r="A156" s="127"/>
      <c r="B156" s="127"/>
      <c r="C156" s="127"/>
      <c r="D156" s="127"/>
      <c r="E156" s="127"/>
      <c r="F156" s="127"/>
      <c r="G156" s="127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</row>
    <row r="157" spans="1:100" ht="15.6" customHeight="1" x14ac:dyDescent="0.2">
      <c r="A157" s="127"/>
      <c r="B157" s="127"/>
      <c r="C157" s="127"/>
      <c r="D157" s="127"/>
      <c r="E157" s="127"/>
      <c r="F157" s="127"/>
      <c r="G157" s="127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</row>
    <row r="158" spans="1:100" ht="15.6" customHeight="1" x14ac:dyDescent="0.2">
      <c r="A158" s="127"/>
      <c r="B158" s="127"/>
      <c r="C158" s="127"/>
      <c r="D158" s="127"/>
      <c r="E158" s="127"/>
      <c r="F158" s="127"/>
      <c r="G158" s="127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L158" s="127"/>
      <c r="CM158" s="127"/>
      <c r="CN158" s="127"/>
      <c r="CO158" s="127"/>
      <c r="CP158" s="127"/>
      <c r="CQ158" s="127"/>
      <c r="CR158" s="127"/>
      <c r="CS158" s="127"/>
      <c r="CT158" s="127"/>
      <c r="CU158" s="127"/>
      <c r="CV158" s="127"/>
    </row>
    <row r="159" spans="1:100" ht="15.6" customHeight="1" x14ac:dyDescent="0.2">
      <c r="A159" s="127"/>
      <c r="B159" s="127"/>
      <c r="C159" s="127"/>
      <c r="D159" s="127"/>
      <c r="E159" s="127"/>
      <c r="F159" s="127"/>
      <c r="G159" s="127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127"/>
      <c r="BZ159" s="127"/>
      <c r="CA159" s="127"/>
      <c r="CB159" s="127"/>
      <c r="CC159" s="127"/>
      <c r="CD159" s="127"/>
      <c r="CE159" s="127"/>
      <c r="CF159" s="127"/>
      <c r="CG159" s="127"/>
      <c r="CH159" s="127"/>
      <c r="CI159" s="127"/>
      <c r="CJ159" s="127"/>
      <c r="CK159" s="127"/>
      <c r="CL159" s="127"/>
      <c r="CM159" s="127"/>
      <c r="CN159" s="127"/>
      <c r="CO159" s="127"/>
      <c r="CP159" s="127"/>
      <c r="CQ159" s="127"/>
      <c r="CR159" s="127"/>
      <c r="CS159" s="127"/>
      <c r="CT159" s="127"/>
      <c r="CU159" s="127"/>
      <c r="CV159" s="127"/>
    </row>
    <row r="160" spans="1:100" ht="15.6" customHeight="1" x14ac:dyDescent="0.2">
      <c r="A160" s="127"/>
      <c r="B160" s="127"/>
      <c r="C160" s="127"/>
      <c r="D160" s="127"/>
      <c r="E160" s="127"/>
      <c r="F160" s="127"/>
      <c r="G160" s="127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</row>
    <row r="161" spans="1:100" ht="15.6" customHeight="1" x14ac:dyDescent="0.2">
      <c r="A161" s="127"/>
      <c r="B161" s="127"/>
      <c r="C161" s="127"/>
      <c r="D161" s="127"/>
      <c r="E161" s="127"/>
      <c r="F161" s="127"/>
      <c r="G161" s="127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7"/>
      <c r="BW161" s="127"/>
      <c r="BX161" s="127"/>
      <c r="BY161" s="127"/>
      <c r="BZ161" s="127"/>
      <c r="CA161" s="127"/>
      <c r="CB161" s="127"/>
      <c r="CC161" s="127"/>
      <c r="CD161" s="127"/>
      <c r="CE161" s="127"/>
      <c r="CF161" s="127"/>
      <c r="CG161" s="127"/>
      <c r="CH161" s="127"/>
      <c r="CI161" s="127"/>
      <c r="CJ161" s="127"/>
      <c r="CK161" s="127"/>
      <c r="CL161" s="127"/>
      <c r="CM161" s="127"/>
      <c r="CN161" s="127"/>
      <c r="CO161" s="127"/>
      <c r="CP161" s="127"/>
      <c r="CQ161" s="127"/>
      <c r="CR161" s="127"/>
      <c r="CS161" s="127"/>
      <c r="CT161" s="127"/>
      <c r="CU161" s="127"/>
      <c r="CV161" s="127"/>
    </row>
    <row r="162" spans="1:100" ht="15.6" customHeight="1" x14ac:dyDescent="0.2">
      <c r="A162" s="127"/>
      <c r="B162" s="127"/>
      <c r="C162" s="127"/>
      <c r="D162" s="127"/>
      <c r="E162" s="127"/>
      <c r="F162" s="127"/>
      <c r="G162" s="127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</row>
    <row r="163" spans="1:100" ht="15.6" customHeight="1" x14ac:dyDescent="0.2">
      <c r="A163" s="127"/>
      <c r="B163" s="127"/>
      <c r="C163" s="127"/>
      <c r="D163" s="127"/>
      <c r="E163" s="127"/>
      <c r="F163" s="127"/>
      <c r="G163" s="127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7"/>
      <c r="CJ163" s="127"/>
      <c r="CK163" s="127"/>
      <c r="CL163" s="127"/>
      <c r="CM163" s="127"/>
      <c r="CN163" s="127"/>
      <c r="CO163" s="127"/>
      <c r="CP163" s="127"/>
      <c r="CQ163" s="127"/>
      <c r="CR163" s="127"/>
      <c r="CS163" s="127"/>
      <c r="CT163" s="127"/>
      <c r="CU163" s="127"/>
      <c r="CV163" s="127"/>
    </row>
    <row r="164" spans="1:100" ht="15.6" customHeight="1" x14ac:dyDescent="0.2">
      <c r="A164" s="127"/>
      <c r="B164" s="127"/>
      <c r="C164" s="127"/>
      <c r="D164" s="127"/>
      <c r="E164" s="127"/>
      <c r="F164" s="127"/>
      <c r="G164" s="127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</row>
    <row r="165" spans="1:100" ht="15.6" customHeight="1" x14ac:dyDescent="0.2">
      <c r="A165" s="127"/>
      <c r="B165" s="127"/>
      <c r="C165" s="127"/>
      <c r="D165" s="127"/>
      <c r="E165" s="127"/>
      <c r="F165" s="127"/>
      <c r="G165" s="127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7"/>
      <c r="BM165" s="127"/>
      <c r="BN165" s="127"/>
      <c r="BO165" s="127"/>
      <c r="BP165" s="127"/>
      <c r="BQ165" s="127"/>
      <c r="BR165" s="127"/>
      <c r="BS165" s="127"/>
      <c r="BT165" s="127"/>
      <c r="BU165" s="127"/>
      <c r="BV165" s="127"/>
      <c r="BW165" s="127"/>
      <c r="BX165" s="127"/>
      <c r="BY165" s="127"/>
      <c r="BZ165" s="127"/>
      <c r="CA165" s="127"/>
      <c r="CB165" s="127"/>
      <c r="CC165" s="127"/>
      <c r="CD165" s="127"/>
      <c r="CE165" s="127"/>
      <c r="CF165" s="127"/>
      <c r="CG165" s="127"/>
      <c r="CH165" s="127"/>
      <c r="CI165" s="127"/>
      <c r="CJ165" s="127"/>
      <c r="CK165" s="127"/>
      <c r="CL165" s="127"/>
      <c r="CM165" s="127"/>
      <c r="CN165" s="127"/>
      <c r="CO165" s="127"/>
      <c r="CP165" s="127"/>
      <c r="CQ165" s="127"/>
      <c r="CR165" s="127"/>
      <c r="CS165" s="127"/>
      <c r="CT165" s="127"/>
      <c r="CU165" s="127"/>
      <c r="CV165" s="127"/>
    </row>
    <row r="166" spans="1:100" ht="15.6" customHeight="1" x14ac:dyDescent="0.2">
      <c r="A166" s="127"/>
      <c r="B166" s="127"/>
      <c r="C166" s="127"/>
      <c r="D166" s="127"/>
      <c r="E166" s="127"/>
      <c r="F166" s="127"/>
      <c r="G166" s="127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  <c r="BV166" s="127"/>
      <c r="BW166" s="127"/>
      <c r="BX166" s="127"/>
      <c r="BY166" s="127"/>
      <c r="BZ166" s="127"/>
      <c r="CA166" s="127"/>
      <c r="CB166" s="127"/>
      <c r="CC166" s="127"/>
      <c r="CD166" s="127"/>
      <c r="CE166" s="127"/>
      <c r="CF166" s="127"/>
      <c r="CG166" s="127"/>
      <c r="CH166" s="127"/>
      <c r="CI166" s="127"/>
      <c r="CJ166" s="127"/>
      <c r="CK166" s="127"/>
      <c r="CL166" s="127"/>
      <c r="CM166" s="127"/>
      <c r="CN166" s="127"/>
      <c r="CO166" s="127"/>
      <c r="CP166" s="127"/>
      <c r="CQ166" s="127"/>
      <c r="CR166" s="127"/>
      <c r="CS166" s="127"/>
      <c r="CT166" s="127"/>
      <c r="CU166" s="127"/>
      <c r="CV166" s="127"/>
    </row>
    <row r="167" spans="1:100" ht="15.6" customHeight="1" x14ac:dyDescent="0.2">
      <c r="A167" s="127"/>
      <c r="B167" s="127"/>
      <c r="C167" s="127"/>
      <c r="D167" s="127"/>
      <c r="E167" s="127"/>
      <c r="F167" s="127"/>
      <c r="G167" s="127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  <c r="BV167" s="127"/>
      <c r="BW167" s="127"/>
      <c r="BX167" s="127"/>
      <c r="BY167" s="127"/>
      <c r="BZ167" s="127"/>
      <c r="CA167" s="127"/>
      <c r="CB167" s="127"/>
      <c r="CC167" s="127"/>
      <c r="CD167" s="127"/>
      <c r="CE167" s="127"/>
      <c r="CF167" s="127"/>
      <c r="CG167" s="127"/>
      <c r="CH167" s="127"/>
      <c r="CI167" s="127"/>
      <c r="CJ167" s="127"/>
      <c r="CK167" s="127"/>
      <c r="CL167" s="127"/>
      <c r="CM167" s="127"/>
      <c r="CN167" s="127"/>
      <c r="CO167" s="127"/>
      <c r="CP167" s="127"/>
      <c r="CQ167" s="127"/>
      <c r="CR167" s="127"/>
      <c r="CS167" s="127"/>
      <c r="CT167" s="127"/>
      <c r="CU167" s="127"/>
      <c r="CV167" s="127"/>
    </row>
    <row r="168" spans="1:100" ht="15.6" customHeight="1" x14ac:dyDescent="0.2">
      <c r="A168" s="127"/>
      <c r="B168" s="127"/>
      <c r="C168" s="127"/>
      <c r="D168" s="127"/>
      <c r="E168" s="127"/>
      <c r="F168" s="127"/>
      <c r="G168" s="127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127"/>
      <c r="BX168" s="127"/>
      <c r="BY168" s="127"/>
      <c r="BZ168" s="127"/>
      <c r="CA168" s="127"/>
      <c r="CB168" s="127"/>
      <c r="CC168" s="127"/>
      <c r="CD168" s="127"/>
      <c r="CE168" s="127"/>
      <c r="CF168" s="127"/>
      <c r="CG168" s="127"/>
      <c r="CH168" s="127"/>
      <c r="CI168" s="127"/>
      <c r="CJ168" s="127"/>
      <c r="CK168" s="127"/>
      <c r="CL168" s="127"/>
      <c r="CM168" s="127"/>
      <c r="CN168" s="127"/>
      <c r="CO168" s="127"/>
      <c r="CP168" s="127"/>
      <c r="CQ168" s="127"/>
      <c r="CR168" s="127"/>
      <c r="CS168" s="127"/>
      <c r="CT168" s="127"/>
      <c r="CU168" s="127"/>
      <c r="CV168" s="127"/>
    </row>
    <row r="169" spans="1:100" ht="15.6" customHeight="1" x14ac:dyDescent="0.2">
      <c r="A169" s="127"/>
      <c r="B169" s="127"/>
      <c r="C169" s="127"/>
      <c r="D169" s="127"/>
      <c r="E169" s="127"/>
      <c r="F169" s="127"/>
      <c r="G169" s="127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7"/>
      <c r="CJ169" s="127"/>
      <c r="CK169" s="127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</row>
    <row r="170" spans="1:100" ht="15.6" customHeight="1" x14ac:dyDescent="0.2">
      <c r="A170" s="127"/>
      <c r="B170" s="127"/>
      <c r="C170" s="127"/>
      <c r="D170" s="127"/>
      <c r="E170" s="127"/>
      <c r="F170" s="127"/>
      <c r="G170" s="127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</row>
    <row r="171" spans="1:100" ht="15.6" customHeight="1" x14ac:dyDescent="0.2">
      <c r="A171" s="127"/>
      <c r="B171" s="127"/>
      <c r="C171" s="127"/>
      <c r="D171" s="127"/>
      <c r="E171" s="127"/>
      <c r="F171" s="127"/>
      <c r="G171" s="127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  <c r="BV171" s="127"/>
      <c r="BW171" s="127"/>
      <c r="BX171" s="127"/>
      <c r="BY171" s="127"/>
      <c r="BZ171" s="127"/>
      <c r="CA171" s="127"/>
      <c r="CB171" s="127"/>
      <c r="CC171" s="127"/>
      <c r="CD171" s="127"/>
      <c r="CE171" s="127"/>
      <c r="CF171" s="127"/>
      <c r="CG171" s="127"/>
      <c r="CH171" s="127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</row>
    <row r="172" spans="1:100" ht="15.6" customHeight="1" x14ac:dyDescent="0.2">
      <c r="A172" s="127"/>
      <c r="B172" s="127"/>
      <c r="C172" s="127"/>
      <c r="D172" s="127"/>
      <c r="E172" s="127"/>
      <c r="F172" s="127"/>
      <c r="G172" s="127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7"/>
      <c r="CJ172" s="127"/>
      <c r="CK172" s="127"/>
      <c r="CL172" s="127"/>
      <c r="CM172" s="127"/>
      <c r="CN172" s="127"/>
      <c r="CO172" s="127"/>
      <c r="CP172" s="127"/>
      <c r="CQ172" s="127"/>
      <c r="CR172" s="127"/>
      <c r="CS172" s="127"/>
      <c r="CT172" s="127"/>
      <c r="CU172" s="127"/>
      <c r="CV172" s="127"/>
    </row>
    <row r="173" spans="1:100" ht="15.6" customHeight="1" x14ac:dyDescent="0.2">
      <c r="A173" s="127"/>
      <c r="B173" s="127"/>
      <c r="C173" s="127"/>
      <c r="D173" s="127"/>
      <c r="E173" s="127"/>
      <c r="F173" s="127"/>
      <c r="G173" s="127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  <c r="BV173" s="127"/>
      <c r="BW173" s="127"/>
      <c r="BX173" s="127"/>
      <c r="BY173" s="127"/>
      <c r="BZ173" s="127"/>
      <c r="CA173" s="127"/>
      <c r="CB173" s="127"/>
      <c r="CC173" s="127"/>
      <c r="CD173" s="127"/>
      <c r="CE173" s="127"/>
      <c r="CF173" s="127"/>
      <c r="CG173" s="127"/>
      <c r="CH173" s="127"/>
      <c r="CI173" s="127"/>
      <c r="CJ173" s="127"/>
      <c r="CK173" s="127"/>
      <c r="CL173" s="127"/>
      <c r="CM173" s="127"/>
      <c r="CN173" s="127"/>
      <c r="CO173" s="127"/>
      <c r="CP173" s="127"/>
      <c r="CQ173" s="127"/>
      <c r="CR173" s="127"/>
      <c r="CS173" s="127"/>
      <c r="CT173" s="127"/>
      <c r="CU173" s="127"/>
      <c r="CV173" s="127"/>
    </row>
    <row r="174" spans="1:100" ht="15.6" customHeight="1" x14ac:dyDescent="0.2">
      <c r="A174" s="127"/>
      <c r="B174" s="127"/>
      <c r="C174" s="127"/>
      <c r="D174" s="127"/>
      <c r="E174" s="127"/>
      <c r="F174" s="127"/>
      <c r="G174" s="127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  <c r="BV174" s="127"/>
      <c r="BW174" s="127"/>
      <c r="BX174" s="127"/>
      <c r="BY174" s="127"/>
      <c r="BZ174" s="127"/>
      <c r="CA174" s="127"/>
      <c r="CB174" s="127"/>
      <c r="CC174" s="127"/>
      <c r="CD174" s="127"/>
      <c r="CE174" s="127"/>
      <c r="CF174" s="127"/>
      <c r="CG174" s="127"/>
      <c r="CH174" s="127"/>
      <c r="CI174" s="127"/>
      <c r="CJ174" s="127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</row>
    <row r="175" spans="1:100" ht="15.6" customHeight="1" x14ac:dyDescent="0.2">
      <c r="A175" s="127"/>
      <c r="B175" s="127"/>
      <c r="C175" s="127"/>
      <c r="D175" s="127"/>
      <c r="E175" s="127"/>
      <c r="F175" s="127"/>
      <c r="G175" s="127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  <c r="BV175" s="127"/>
      <c r="BW175" s="127"/>
      <c r="BX175" s="127"/>
      <c r="BY175" s="127"/>
      <c r="BZ175" s="127"/>
      <c r="CA175" s="127"/>
      <c r="CB175" s="127"/>
      <c r="CC175" s="127"/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/>
      <c r="CO175" s="127"/>
      <c r="CP175" s="127"/>
      <c r="CQ175" s="127"/>
      <c r="CR175" s="127"/>
      <c r="CS175" s="127"/>
      <c r="CT175" s="127"/>
      <c r="CU175" s="127"/>
      <c r="CV175" s="127"/>
    </row>
    <row r="176" spans="1:100" ht="15.6" customHeight="1" x14ac:dyDescent="0.2">
      <c r="A176" s="127"/>
      <c r="B176" s="127"/>
      <c r="C176" s="127"/>
      <c r="D176" s="127"/>
      <c r="E176" s="127"/>
      <c r="F176" s="127"/>
      <c r="G176" s="127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  <c r="BV176" s="127"/>
      <c r="BW176" s="127"/>
      <c r="BX176" s="127"/>
      <c r="BY176" s="127"/>
      <c r="BZ176" s="127"/>
      <c r="CA176" s="127"/>
      <c r="CB176" s="127"/>
      <c r="CC176" s="127"/>
      <c r="CD176" s="127"/>
      <c r="CE176" s="127"/>
      <c r="CF176" s="127"/>
      <c r="CG176" s="127"/>
      <c r="CH176" s="127"/>
      <c r="CI176" s="127"/>
      <c r="CJ176" s="127"/>
      <c r="CK176" s="127"/>
      <c r="CL176" s="127"/>
      <c r="CM176" s="127"/>
      <c r="CN176" s="127"/>
      <c r="CO176" s="127"/>
      <c r="CP176" s="127"/>
      <c r="CQ176" s="127"/>
      <c r="CR176" s="127"/>
      <c r="CS176" s="127"/>
      <c r="CT176" s="127"/>
      <c r="CU176" s="127"/>
      <c r="CV176" s="127"/>
    </row>
    <row r="177" spans="1:100" ht="15.6" customHeight="1" x14ac:dyDescent="0.2">
      <c r="A177" s="127"/>
      <c r="B177" s="127"/>
      <c r="C177" s="127"/>
      <c r="D177" s="127"/>
      <c r="E177" s="127"/>
      <c r="F177" s="127"/>
      <c r="G177" s="127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  <c r="BV177" s="127"/>
      <c r="BW177" s="127"/>
      <c r="BX177" s="127"/>
      <c r="BY177" s="127"/>
      <c r="BZ177" s="127"/>
      <c r="CA177" s="127"/>
      <c r="CB177" s="127"/>
      <c r="CC177" s="127"/>
      <c r="CD177" s="127"/>
      <c r="CE177" s="127"/>
      <c r="CF177" s="127"/>
      <c r="CG177" s="127"/>
      <c r="CH177" s="127"/>
      <c r="CI177" s="127"/>
      <c r="CJ177" s="127"/>
      <c r="CK177" s="127"/>
      <c r="CL177" s="127"/>
      <c r="CM177" s="127"/>
      <c r="CN177" s="127"/>
      <c r="CO177" s="127"/>
      <c r="CP177" s="127"/>
      <c r="CQ177" s="127"/>
      <c r="CR177" s="127"/>
      <c r="CS177" s="127"/>
      <c r="CT177" s="127"/>
      <c r="CU177" s="127"/>
      <c r="CV177" s="127"/>
    </row>
    <row r="178" spans="1:100" ht="15.6" customHeight="1" x14ac:dyDescent="0.2">
      <c r="A178" s="127"/>
      <c r="B178" s="127"/>
      <c r="C178" s="127"/>
      <c r="D178" s="127"/>
      <c r="E178" s="127"/>
      <c r="F178" s="127"/>
      <c r="G178" s="127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7"/>
      <c r="BW178" s="127"/>
      <c r="BX178" s="127"/>
      <c r="BY178" s="127"/>
      <c r="BZ178" s="127"/>
      <c r="CA178" s="127"/>
      <c r="CB178" s="127"/>
      <c r="CC178" s="127"/>
      <c r="CD178" s="127"/>
      <c r="CE178" s="127"/>
      <c r="CF178" s="127"/>
      <c r="CG178" s="127"/>
      <c r="CH178" s="127"/>
      <c r="CI178" s="127"/>
      <c r="CJ178" s="127"/>
      <c r="CK178" s="127"/>
      <c r="CL178" s="127"/>
      <c r="CM178" s="127"/>
      <c r="CN178" s="127"/>
      <c r="CO178" s="127"/>
      <c r="CP178" s="127"/>
      <c r="CQ178" s="127"/>
      <c r="CR178" s="127"/>
      <c r="CS178" s="127"/>
      <c r="CT178" s="127"/>
      <c r="CU178" s="127"/>
      <c r="CV178" s="127"/>
    </row>
    <row r="179" spans="1:100" ht="15.6" customHeight="1" x14ac:dyDescent="0.2">
      <c r="A179" s="127"/>
      <c r="B179" s="127"/>
      <c r="C179" s="127"/>
      <c r="D179" s="127"/>
      <c r="E179" s="127"/>
      <c r="F179" s="127"/>
      <c r="G179" s="127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</row>
    <row r="180" spans="1:100" ht="15.6" customHeight="1" x14ac:dyDescent="0.2">
      <c r="A180" s="127"/>
      <c r="B180" s="127"/>
      <c r="C180" s="127"/>
      <c r="D180" s="127"/>
      <c r="E180" s="127"/>
      <c r="F180" s="127"/>
      <c r="G180" s="127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7"/>
      <c r="BW180" s="127"/>
      <c r="BX180" s="127"/>
      <c r="BY180" s="127"/>
      <c r="BZ180" s="127"/>
      <c r="CA180" s="127"/>
      <c r="CB180" s="127"/>
      <c r="CC180" s="127"/>
      <c r="CD180" s="127"/>
      <c r="CE180" s="127"/>
      <c r="CF180" s="127"/>
      <c r="CG180" s="127"/>
      <c r="CH180" s="127"/>
      <c r="CI180" s="127"/>
      <c r="CJ180" s="127"/>
      <c r="CK180" s="127"/>
      <c r="CL180" s="127"/>
      <c r="CM180" s="127"/>
      <c r="CN180" s="127"/>
      <c r="CO180" s="127"/>
      <c r="CP180" s="127"/>
      <c r="CQ180" s="127"/>
      <c r="CR180" s="127"/>
      <c r="CS180" s="127"/>
      <c r="CT180" s="127"/>
      <c r="CU180" s="127"/>
      <c r="CV180" s="127"/>
    </row>
    <row r="181" spans="1:100" ht="15.6" customHeight="1" x14ac:dyDescent="0.2">
      <c r="A181" s="127"/>
      <c r="B181" s="127"/>
      <c r="C181" s="127"/>
      <c r="D181" s="127"/>
      <c r="E181" s="127"/>
      <c r="F181" s="127"/>
      <c r="G181" s="127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</row>
    <row r="182" spans="1:100" ht="15.6" customHeight="1" x14ac:dyDescent="0.2">
      <c r="A182" s="127"/>
      <c r="B182" s="127"/>
      <c r="C182" s="127"/>
      <c r="D182" s="127"/>
      <c r="E182" s="127"/>
      <c r="F182" s="127"/>
      <c r="G182" s="127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</row>
    <row r="183" spans="1:100" ht="15.6" customHeight="1" x14ac:dyDescent="0.2">
      <c r="A183" s="127"/>
      <c r="B183" s="127"/>
      <c r="C183" s="127"/>
      <c r="D183" s="127"/>
      <c r="E183" s="127"/>
      <c r="F183" s="127"/>
      <c r="G183" s="127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</row>
    <row r="184" spans="1:100" ht="15.6" customHeight="1" x14ac:dyDescent="0.2">
      <c r="A184" s="127"/>
      <c r="B184" s="127"/>
      <c r="C184" s="127"/>
      <c r="D184" s="127"/>
      <c r="E184" s="127"/>
      <c r="F184" s="127"/>
      <c r="G184" s="127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</row>
    <row r="185" spans="1:100" ht="15.6" customHeight="1" x14ac:dyDescent="0.2">
      <c r="A185" s="127"/>
      <c r="B185" s="127"/>
      <c r="C185" s="127"/>
      <c r="D185" s="127"/>
      <c r="E185" s="127"/>
      <c r="F185" s="127"/>
      <c r="G185" s="127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</row>
    <row r="186" spans="1:100" ht="15.6" customHeight="1" x14ac:dyDescent="0.2">
      <c r="A186" s="127"/>
      <c r="B186" s="127"/>
      <c r="C186" s="127"/>
      <c r="D186" s="127"/>
      <c r="E186" s="127"/>
      <c r="F186" s="127"/>
      <c r="G186" s="127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7"/>
      <c r="CG186" s="127"/>
      <c r="CH186" s="127"/>
      <c r="CI186" s="127"/>
      <c r="CJ186" s="127"/>
      <c r="CK186" s="127"/>
      <c r="CL186" s="127"/>
      <c r="CM186" s="127"/>
      <c r="CN186" s="127"/>
      <c r="CO186" s="127"/>
      <c r="CP186" s="127"/>
      <c r="CQ186" s="127"/>
      <c r="CR186" s="127"/>
      <c r="CS186" s="127"/>
      <c r="CT186" s="127"/>
      <c r="CU186" s="127"/>
      <c r="CV186" s="127"/>
    </row>
    <row r="187" spans="1:100" ht="15.6" customHeight="1" x14ac:dyDescent="0.2">
      <c r="A187" s="127"/>
      <c r="B187" s="127"/>
      <c r="C187" s="127"/>
      <c r="D187" s="127"/>
      <c r="E187" s="127"/>
      <c r="F187" s="127"/>
      <c r="G187" s="127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  <c r="BV187" s="127"/>
      <c r="BW187" s="127"/>
      <c r="BX187" s="127"/>
      <c r="BY187" s="127"/>
      <c r="BZ187" s="127"/>
      <c r="CA187" s="127"/>
      <c r="CB187" s="127"/>
      <c r="CC187" s="127"/>
      <c r="CD187" s="127"/>
      <c r="CE187" s="127"/>
      <c r="CF187" s="127"/>
      <c r="CG187" s="127"/>
      <c r="CH187" s="127"/>
      <c r="CI187" s="127"/>
      <c r="CJ187" s="127"/>
      <c r="CK187" s="127"/>
      <c r="CL187" s="127"/>
      <c r="CM187" s="127"/>
      <c r="CN187" s="127"/>
      <c r="CO187" s="127"/>
      <c r="CP187" s="127"/>
      <c r="CQ187" s="127"/>
      <c r="CR187" s="127"/>
      <c r="CS187" s="127"/>
      <c r="CT187" s="127"/>
      <c r="CU187" s="127"/>
      <c r="CV187" s="127"/>
    </row>
    <row r="188" spans="1:100" ht="15.6" customHeight="1" x14ac:dyDescent="0.2">
      <c r="A188" s="127"/>
      <c r="B188" s="127"/>
      <c r="C188" s="127"/>
      <c r="D188" s="127"/>
      <c r="E188" s="127"/>
      <c r="F188" s="127"/>
      <c r="G188" s="127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7"/>
      <c r="BU188" s="127"/>
      <c r="BV188" s="127"/>
      <c r="BW188" s="127"/>
      <c r="BX188" s="127"/>
      <c r="BY188" s="127"/>
      <c r="BZ188" s="127"/>
      <c r="CA188" s="127"/>
      <c r="CB188" s="127"/>
      <c r="CC188" s="127"/>
      <c r="CD188" s="127"/>
      <c r="CE188" s="127"/>
      <c r="CF188" s="127"/>
      <c r="CG188" s="127"/>
      <c r="CH188" s="127"/>
      <c r="CI188" s="127"/>
      <c r="CJ188" s="127"/>
      <c r="CK188" s="127"/>
      <c r="CL188" s="127"/>
      <c r="CM188" s="127"/>
      <c r="CN188" s="127"/>
      <c r="CO188" s="127"/>
      <c r="CP188" s="127"/>
      <c r="CQ188" s="127"/>
      <c r="CR188" s="127"/>
      <c r="CS188" s="127"/>
      <c r="CT188" s="127"/>
      <c r="CU188" s="127"/>
      <c r="CV188" s="127"/>
    </row>
    <row r="189" spans="1:100" ht="15.6" customHeight="1" x14ac:dyDescent="0.2">
      <c r="A189" s="127"/>
      <c r="B189" s="127"/>
      <c r="C189" s="127"/>
      <c r="D189" s="127"/>
      <c r="E189" s="127"/>
      <c r="F189" s="127"/>
      <c r="G189" s="127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  <c r="BV189" s="127"/>
      <c r="BW189" s="127"/>
      <c r="BX189" s="127"/>
      <c r="BY189" s="127"/>
      <c r="BZ189" s="127"/>
      <c r="CA189" s="127"/>
      <c r="CB189" s="127"/>
      <c r="CC189" s="127"/>
      <c r="CD189" s="127"/>
      <c r="CE189" s="127"/>
      <c r="CF189" s="127"/>
      <c r="CG189" s="127"/>
      <c r="CH189" s="127"/>
      <c r="CI189" s="127"/>
      <c r="CJ189" s="127"/>
      <c r="CK189" s="127"/>
      <c r="CL189" s="127"/>
      <c r="CM189" s="127"/>
      <c r="CN189" s="127"/>
      <c r="CO189" s="127"/>
      <c r="CP189" s="127"/>
      <c r="CQ189" s="127"/>
      <c r="CR189" s="127"/>
      <c r="CS189" s="127"/>
      <c r="CT189" s="127"/>
      <c r="CU189" s="127"/>
      <c r="CV189" s="127"/>
    </row>
    <row r="190" spans="1:100" ht="15.6" customHeight="1" x14ac:dyDescent="0.2">
      <c r="A190" s="127"/>
      <c r="B190" s="127"/>
      <c r="C190" s="127"/>
      <c r="D190" s="127"/>
      <c r="E190" s="127"/>
      <c r="F190" s="127"/>
      <c r="G190" s="127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  <c r="BV190" s="127"/>
      <c r="BW190" s="127"/>
      <c r="BX190" s="127"/>
      <c r="BY190" s="127"/>
      <c r="BZ190" s="127"/>
      <c r="CA190" s="127"/>
      <c r="CB190" s="127"/>
      <c r="CC190" s="127"/>
      <c r="CD190" s="127"/>
      <c r="CE190" s="127"/>
      <c r="CF190" s="127"/>
      <c r="CG190" s="127"/>
      <c r="CH190" s="127"/>
      <c r="CI190" s="127"/>
      <c r="CJ190" s="127"/>
      <c r="CK190" s="127"/>
      <c r="CL190" s="127"/>
      <c r="CM190" s="127"/>
      <c r="CN190" s="127"/>
      <c r="CO190" s="127"/>
      <c r="CP190" s="127"/>
      <c r="CQ190" s="127"/>
      <c r="CR190" s="127"/>
      <c r="CS190" s="127"/>
      <c r="CT190" s="127"/>
      <c r="CU190" s="127"/>
      <c r="CV190" s="127"/>
    </row>
    <row r="191" spans="1:100" ht="15.6" customHeight="1" x14ac:dyDescent="0.2">
      <c r="A191" s="127"/>
      <c r="B191" s="127"/>
      <c r="C191" s="127"/>
      <c r="D191" s="127"/>
      <c r="E191" s="127"/>
      <c r="F191" s="127"/>
      <c r="G191" s="127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7"/>
      <c r="BR191" s="127"/>
      <c r="BS191" s="127"/>
      <c r="BT191" s="127"/>
      <c r="BU191" s="127"/>
      <c r="BV191" s="127"/>
      <c r="BW191" s="127"/>
      <c r="BX191" s="127"/>
      <c r="BY191" s="127"/>
      <c r="BZ191" s="127"/>
      <c r="CA191" s="127"/>
      <c r="CB191" s="127"/>
      <c r="CC191" s="127"/>
      <c r="CD191" s="127"/>
      <c r="CE191" s="127"/>
      <c r="CF191" s="127"/>
      <c r="CG191" s="127"/>
      <c r="CH191" s="127"/>
      <c r="CI191" s="127"/>
      <c r="CJ191" s="127"/>
      <c r="CK191" s="127"/>
      <c r="CL191" s="127"/>
      <c r="CM191" s="127"/>
      <c r="CN191" s="127"/>
      <c r="CO191" s="127"/>
      <c r="CP191" s="127"/>
      <c r="CQ191" s="127"/>
      <c r="CR191" s="127"/>
      <c r="CS191" s="127"/>
      <c r="CT191" s="127"/>
      <c r="CU191" s="127"/>
      <c r="CV191" s="127"/>
    </row>
    <row r="192" spans="1:100" ht="15.6" customHeight="1" x14ac:dyDescent="0.2">
      <c r="A192" s="127"/>
      <c r="B192" s="127"/>
      <c r="C192" s="127"/>
      <c r="D192" s="127"/>
      <c r="E192" s="127"/>
      <c r="F192" s="127"/>
      <c r="G192" s="127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  <c r="BM192" s="127"/>
      <c r="BN192" s="127"/>
      <c r="BO192" s="127"/>
      <c r="BP192" s="127"/>
      <c r="BQ192" s="127"/>
      <c r="BR192" s="127"/>
      <c r="BS192" s="127"/>
      <c r="BT192" s="127"/>
      <c r="BU192" s="127"/>
      <c r="BV192" s="127"/>
      <c r="BW192" s="127"/>
      <c r="BX192" s="127"/>
      <c r="BY192" s="127"/>
      <c r="BZ192" s="127"/>
      <c r="CA192" s="127"/>
      <c r="CB192" s="127"/>
      <c r="CC192" s="127"/>
      <c r="CD192" s="127"/>
      <c r="CE192" s="127"/>
      <c r="CF192" s="127"/>
      <c r="CG192" s="127"/>
      <c r="CH192" s="127"/>
      <c r="CI192" s="127"/>
      <c r="CJ192" s="127"/>
      <c r="CK192" s="127"/>
      <c r="CL192" s="127"/>
      <c r="CM192" s="127"/>
      <c r="CN192" s="127"/>
      <c r="CO192" s="127"/>
      <c r="CP192" s="127"/>
      <c r="CQ192" s="127"/>
      <c r="CR192" s="127"/>
      <c r="CS192" s="127"/>
      <c r="CT192" s="127"/>
      <c r="CU192" s="127"/>
      <c r="CV192" s="127"/>
    </row>
    <row r="193" spans="1:100" ht="15.6" customHeight="1" x14ac:dyDescent="0.2">
      <c r="A193" s="127"/>
      <c r="B193" s="127"/>
      <c r="C193" s="127"/>
      <c r="D193" s="127"/>
      <c r="E193" s="127"/>
      <c r="F193" s="127"/>
      <c r="G193" s="127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7"/>
      <c r="BM193" s="127"/>
      <c r="BN193" s="127"/>
      <c r="BO193" s="127"/>
      <c r="BP193" s="127"/>
      <c r="BQ193" s="127"/>
      <c r="BR193" s="127"/>
      <c r="BS193" s="127"/>
      <c r="BT193" s="127"/>
      <c r="BU193" s="127"/>
      <c r="BV193" s="127"/>
      <c r="BW193" s="127"/>
      <c r="BX193" s="127"/>
      <c r="BY193" s="127"/>
      <c r="BZ193" s="127"/>
      <c r="CA193" s="127"/>
      <c r="CB193" s="127"/>
      <c r="CC193" s="127"/>
      <c r="CD193" s="127"/>
      <c r="CE193" s="127"/>
      <c r="CF193" s="127"/>
      <c r="CG193" s="127"/>
      <c r="CH193" s="127"/>
      <c r="CI193" s="127"/>
      <c r="CJ193" s="127"/>
      <c r="CK193" s="127"/>
      <c r="CL193" s="127"/>
      <c r="CM193" s="127"/>
      <c r="CN193" s="127"/>
      <c r="CO193" s="127"/>
      <c r="CP193" s="127"/>
      <c r="CQ193" s="127"/>
      <c r="CR193" s="127"/>
      <c r="CS193" s="127"/>
      <c r="CT193" s="127"/>
      <c r="CU193" s="127"/>
      <c r="CV193" s="127"/>
    </row>
    <row r="194" spans="1:100" ht="15.6" customHeight="1" x14ac:dyDescent="0.2">
      <c r="A194" s="127"/>
      <c r="B194" s="127"/>
      <c r="C194" s="127"/>
      <c r="D194" s="127"/>
      <c r="E194" s="127"/>
      <c r="F194" s="127"/>
      <c r="G194" s="127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7"/>
      <c r="BM194" s="127"/>
      <c r="BN194" s="127"/>
      <c r="BO194" s="127"/>
      <c r="BP194" s="127"/>
      <c r="BQ194" s="127"/>
      <c r="BR194" s="127"/>
      <c r="BS194" s="127"/>
      <c r="BT194" s="127"/>
      <c r="BU194" s="127"/>
      <c r="BV194" s="127"/>
      <c r="BW194" s="127"/>
      <c r="BX194" s="127"/>
      <c r="BY194" s="127"/>
      <c r="BZ194" s="127"/>
      <c r="CA194" s="127"/>
      <c r="CB194" s="127"/>
      <c r="CC194" s="127"/>
      <c r="CD194" s="127"/>
      <c r="CE194" s="127"/>
      <c r="CF194" s="127"/>
      <c r="CG194" s="127"/>
      <c r="CH194" s="127"/>
      <c r="CI194" s="127"/>
      <c r="CJ194" s="127"/>
      <c r="CK194" s="127"/>
      <c r="CL194" s="127"/>
      <c r="CM194" s="127"/>
      <c r="CN194" s="127"/>
      <c r="CO194" s="127"/>
      <c r="CP194" s="127"/>
      <c r="CQ194" s="127"/>
      <c r="CR194" s="127"/>
      <c r="CS194" s="127"/>
      <c r="CT194" s="127"/>
      <c r="CU194" s="127"/>
      <c r="CV194" s="127"/>
    </row>
    <row r="195" spans="1:100" ht="15.6" customHeight="1" x14ac:dyDescent="0.2">
      <c r="A195" s="127"/>
      <c r="B195" s="127"/>
      <c r="C195" s="127"/>
      <c r="D195" s="127"/>
      <c r="E195" s="127"/>
      <c r="F195" s="127"/>
      <c r="G195" s="127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7"/>
      <c r="BD195" s="127"/>
      <c r="BE195" s="127"/>
      <c r="BF195" s="127"/>
      <c r="BG195" s="127"/>
      <c r="BH195" s="127"/>
      <c r="BI195" s="127"/>
      <c r="BJ195" s="127"/>
      <c r="BK195" s="127"/>
      <c r="BL195" s="127"/>
      <c r="BM195" s="127"/>
      <c r="BN195" s="127"/>
      <c r="BO195" s="127"/>
      <c r="BP195" s="127"/>
      <c r="BQ195" s="127"/>
      <c r="BR195" s="127"/>
      <c r="BS195" s="127"/>
      <c r="BT195" s="127"/>
      <c r="BU195" s="127"/>
      <c r="BV195" s="127"/>
      <c r="BW195" s="127"/>
      <c r="BX195" s="127"/>
      <c r="BY195" s="127"/>
      <c r="BZ195" s="127"/>
      <c r="CA195" s="127"/>
      <c r="CB195" s="127"/>
      <c r="CC195" s="127"/>
      <c r="CD195" s="127"/>
      <c r="CE195" s="127"/>
      <c r="CF195" s="127"/>
      <c r="CG195" s="127"/>
      <c r="CH195" s="127"/>
      <c r="CI195" s="127"/>
      <c r="CJ195" s="127"/>
      <c r="CK195" s="127"/>
      <c r="CL195" s="127"/>
      <c r="CM195" s="127"/>
      <c r="CN195" s="127"/>
      <c r="CO195" s="127"/>
      <c r="CP195" s="127"/>
      <c r="CQ195" s="127"/>
      <c r="CR195" s="127"/>
      <c r="CS195" s="127"/>
      <c r="CT195" s="127"/>
      <c r="CU195" s="127"/>
      <c r="CV195" s="127"/>
    </row>
    <row r="196" spans="1:100" ht="15.6" customHeight="1" x14ac:dyDescent="0.2">
      <c r="A196" s="127"/>
      <c r="B196" s="127"/>
      <c r="C196" s="127"/>
      <c r="D196" s="127"/>
      <c r="E196" s="127"/>
      <c r="F196" s="127"/>
      <c r="G196" s="127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  <c r="BJ196" s="127"/>
      <c r="BK196" s="127"/>
      <c r="BL196" s="127"/>
      <c r="BM196" s="127"/>
      <c r="BN196" s="127"/>
      <c r="BO196" s="127"/>
      <c r="BP196" s="127"/>
      <c r="BQ196" s="127"/>
      <c r="BR196" s="127"/>
      <c r="BS196" s="127"/>
      <c r="BT196" s="127"/>
      <c r="BU196" s="127"/>
      <c r="BV196" s="127"/>
      <c r="BW196" s="127"/>
      <c r="BX196" s="127"/>
      <c r="BY196" s="127"/>
      <c r="BZ196" s="127"/>
      <c r="CA196" s="127"/>
      <c r="CB196" s="127"/>
      <c r="CC196" s="127"/>
      <c r="CD196" s="127"/>
      <c r="CE196" s="127"/>
      <c r="CF196" s="127"/>
      <c r="CG196" s="127"/>
      <c r="CH196" s="127"/>
      <c r="CI196" s="127"/>
      <c r="CJ196" s="127"/>
      <c r="CK196" s="127"/>
      <c r="CL196" s="127"/>
      <c r="CM196" s="127"/>
      <c r="CN196" s="127"/>
      <c r="CO196" s="127"/>
      <c r="CP196" s="127"/>
      <c r="CQ196" s="127"/>
      <c r="CR196" s="127"/>
      <c r="CS196" s="127"/>
      <c r="CT196" s="127"/>
      <c r="CU196" s="127"/>
      <c r="CV196" s="127"/>
    </row>
    <row r="197" spans="1:100" ht="15.6" customHeight="1" x14ac:dyDescent="0.2">
      <c r="A197" s="127"/>
      <c r="B197" s="127"/>
      <c r="C197" s="127"/>
      <c r="D197" s="127"/>
      <c r="E197" s="127"/>
      <c r="F197" s="127"/>
      <c r="G197" s="127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/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/>
      <c r="BI197" s="127"/>
      <c r="BJ197" s="127"/>
      <c r="BK197" s="127"/>
      <c r="BL197" s="127"/>
      <c r="BM197" s="127"/>
      <c r="BN197" s="127"/>
      <c r="BO197" s="127"/>
      <c r="BP197" s="127"/>
      <c r="BQ197" s="127"/>
      <c r="BR197" s="127"/>
      <c r="BS197" s="127"/>
      <c r="BT197" s="127"/>
      <c r="BU197" s="127"/>
      <c r="BV197" s="127"/>
      <c r="BW197" s="127"/>
      <c r="BX197" s="127"/>
      <c r="BY197" s="127"/>
      <c r="BZ197" s="127"/>
      <c r="CA197" s="127"/>
      <c r="CB197" s="127"/>
      <c r="CC197" s="127"/>
      <c r="CD197" s="127"/>
      <c r="CE197" s="127"/>
      <c r="CF197" s="127"/>
      <c r="CG197" s="127"/>
      <c r="CH197" s="127"/>
      <c r="CI197" s="127"/>
      <c r="CJ197" s="127"/>
      <c r="CK197" s="127"/>
      <c r="CL197" s="127"/>
      <c r="CM197" s="127"/>
      <c r="CN197" s="127"/>
      <c r="CO197" s="127"/>
      <c r="CP197" s="127"/>
      <c r="CQ197" s="127"/>
      <c r="CR197" s="127"/>
      <c r="CS197" s="127"/>
      <c r="CT197" s="127"/>
      <c r="CU197" s="127"/>
      <c r="CV197" s="127"/>
    </row>
    <row r="198" spans="1:100" ht="15.6" customHeight="1" x14ac:dyDescent="0.2">
      <c r="A198" s="127"/>
      <c r="B198" s="127"/>
      <c r="C198" s="127"/>
      <c r="D198" s="127"/>
      <c r="E198" s="127"/>
      <c r="F198" s="127"/>
      <c r="G198" s="127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7"/>
      <c r="BR198" s="127"/>
      <c r="BS198" s="127"/>
      <c r="BT198" s="127"/>
      <c r="BU198" s="127"/>
      <c r="BV198" s="127"/>
      <c r="BW198" s="127"/>
      <c r="BX198" s="127"/>
      <c r="BY198" s="127"/>
      <c r="BZ198" s="127"/>
      <c r="CA198" s="127"/>
      <c r="CB198" s="127"/>
      <c r="CC198" s="127"/>
      <c r="CD198" s="127"/>
      <c r="CE198" s="127"/>
      <c r="CF198" s="127"/>
      <c r="CG198" s="127"/>
      <c r="CH198" s="127"/>
      <c r="CI198" s="127"/>
      <c r="CJ198" s="127"/>
      <c r="CK198" s="127"/>
      <c r="CL198" s="127"/>
      <c r="CM198" s="127"/>
      <c r="CN198" s="127"/>
      <c r="CO198" s="127"/>
      <c r="CP198" s="127"/>
      <c r="CQ198" s="127"/>
      <c r="CR198" s="127"/>
      <c r="CS198" s="127"/>
      <c r="CT198" s="127"/>
      <c r="CU198" s="127"/>
      <c r="CV198" s="127"/>
    </row>
    <row r="199" spans="1:100" ht="15.6" customHeight="1" x14ac:dyDescent="0.2">
      <c r="A199" s="127"/>
      <c r="B199" s="127"/>
      <c r="C199" s="127"/>
      <c r="D199" s="127"/>
      <c r="E199" s="127"/>
      <c r="F199" s="127"/>
      <c r="G199" s="127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7"/>
      <c r="BD199" s="127"/>
      <c r="BE199" s="127"/>
      <c r="BF199" s="127"/>
      <c r="BG199" s="127"/>
      <c r="BH199" s="127"/>
      <c r="BI199" s="127"/>
      <c r="BJ199" s="127"/>
      <c r="BK199" s="127"/>
      <c r="BL199" s="127"/>
      <c r="BM199" s="127"/>
      <c r="BN199" s="127"/>
      <c r="BO199" s="127"/>
      <c r="BP199" s="127"/>
      <c r="BQ199" s="127"/>
      <c r="BR199" s="127"/>
      <c r="BS199" s="127"/>
      <c r="BT199" s="127"/>
      <c r="BU199" s="127"/>
      <c r="BV199" s="127"/>
      <c r="BW199" s="127"/>
      <c r="BX199" s="127"/>
      <c r="BY199" s="127"/>
      <c r="BZ199" s="127"/>
      <c r="CA199" s="127"/>
      <c r="CB199" s="127"/>
      <c r="CC199" s="127"/>
      <c r="CD199" s="127"/>
      <c r="CE199" s="127"/>
      <c r="CF199" s="127"/>
      <c r="CG199" s="127"/>
      <c r="CH199" s="127"/>
      <c r="CI199" s="127"/>
      <c r="CJ199" s="127"/>
      <c r="CK199" s="127"/>
      <c r="CL199" s="127"/>
      <c r="CM199" s="127"/>
      <c r="CN199" s="127"/>
      <c r="CO199" s="127"/>
      <c r="CP199" s="127"/>
      <c r="CQ199" s="127"/>
      <c r="CR199" s="127"/>
      <c r="CS199" s="127"/>
      <c r="CT199" s="127"/>
      <c r="CU199" s="127"/>
      <c r="CV199" s="127"/>
    </row>
    <row r="200" spans="1:100" ht="15.6" customHeight="1" x14ac:dyDescent="0.2">
      <c r="A200" s="127"/>
      <c r="B200" s="127"/>
      <c r="C200" s="127"/>
      <c r="D200" s="127"/>
      <c r="E200" s="127"/>
      <c r="F200" s="127"/>
      <c r="G200" s="127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  <c r="BJ200" s="127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127"/>
      <c r="BZ200" s="127"/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7"/>
      <c r="CM200" s="127"/>
      <c r="CN200" s="127"/>
      <c r="CO200" s="127"/>
      <c r="CP200" s="127"/>
      <c r="CQ200" s="127"/>
      <c r="CR200" s="127"/>
      <c r="CS200" s="127"/>
      <c r="CT200" s="127"/>
      <c r="CU200" s="127"/>
      <c r="CV200" s="127"/>
    </row>
    <row r="201" spans="1:100" ht="15.6" customHeight="1" x14ac:dyDescent="0.2">
      <c r="A201" s="127"/>
      <c r="B201" s="127"/>
      <c r="C201" s="127"/>
      <c r="D201" s="127"/>
      <c r="E201" s="127"/>
      <c r="F201" s="127"/>
      <c r="G201" s="127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  <c r="BJ201" s="127"/>
      <c r="BK201" s="127"/>
      <c r="BL201" s="127"/>
      <c r="BM201" s="127"/>
      <c r="BN201" s="127"/>
      <c r="BO201" s="127"/>
      <c r="BP201" s="127"/>
      <c r="BQ201" s="127"/>
      <c r="BR201" s="127"/>
      <c r="BS201" s="127"/>
      <c r="BT201" s="127"/>
      <c r="BU201" s="127"/>
      <c r="BV201" s="127"/>
      <c r="BW201" s="127"/>
      <c r="BX201" s="127"/>
      <c r="BY201" s="127"/>
      <c r="BZ201" s="127"/>
      <c r="CA201" s="127"/>
      <c r="CB201" s="127"/>
      <c r="CC201" s="127"/>
      <c r="CD201" s="127"/>
      <c r="CE201" s="127"/>
      <c r="CF201" s="127"/>
      <c r="CG201" s="127"/>
      <c r="CH201" s="127"/>
      <c r="CI201" s="127"/>
      <c r="CJ201" s="127"/>
      <c r="CK201" s="127"/>
      <c r="CL201" s="127"/>
      <c r="CM201" s="127"/>
      <c r="CN201" s="127"/>
      <c r="CO201" s="127"/>
      <c r="CP201" s="127"/>
      <c r="CQ201" s="127"/>
      <c r="CR201" s="127"/>
      <c r="CS201" s="127"/>
      <c r="CT201" s="127"/>
      <c r="CU201" s="127"/>
      <c r="CV201" s="127"/>
    </row>
    <row r="202" spans="1:100" ht="15.6" customHeight="1" x14ac:dyDescent="0.2">
      <c r="A202" s="127"/>
      <c r="B202" s="127"/>
      <c r="C202" s="127"/>
      <c r="D202" s="127"/>
      <c r="E202" s="127"/>
      <c r="F202" s="127"/>
      <c r="G202" s="127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7"/>
      <c r="AW202" s="127"/>
      <c r="AX202" s="127"/>
      <c r="AY202" s="127"/>
      <c r="AZ202" s="127"/>
      <c r="BA202" s="127"/>
      <c r="BB202" s="127"/>
      <c r="BC202" s="127"/>
      <c r="BD202" s="127"/>
      <c r="BE202" s="127"/>
      <c r="BF202" s="127"/>
      <c r="BG202" s="127"/>
      <c r="BH202" s="127"/>
      <c r="BI202" s="127"/>
      <c r="BJ202" s="127"/>
      <c r="BK202" s="127"/>
      <c r="BL202" s="127"/>
      <c r="BM202" s="127"/>
      <c r="BN202" s="127"/>
      <c r="BO202" s="127"/>
      <c r="BP202" s="127"/>
      <c r="BQ202" s="127"/>
      <c r="BR202" s="127"/>
      <c r="BS202" s="127"/>
      <c r="BT202" s="127"/>
      <c r="BU202" s="127"/>
      <c r="BV202" s="127"/>
      <c r="BW202" s="127"/>
      <c r="BX202" s="127"/>
      <c r="BY202" s="127"/>
      <c r="BZ202" s="127"/>
      <c r="CA202" s="127"/>
      <c r="CB202" s="127"/>
      <c r="CC202" s="127"/>
      <c r="CD202" s="127"/>
      <c r="CE202" s="127"/>
      <c r="CF202" s="127"/>
      <c r="CG202" s="127"/>
      <c r="CH202" s="127"/>
      <c r="CI202" s="127"/>
      <c r="CJ202" s="127"/>
      <c r="CK202" s="127"/>
      <c r="CL202" s="127"/>
      <c r="CM202" s="127"/>
      <c r="CN202" s="127"/>
      <c r="CO202" s="127"/>
      <c r="CP202" s="127"/>
      <c r="CQ202" s="127"/>
      <c r="CR202" s="127"/>
      <c r="CS202" s="127"/>
      <c r="CT202" s="127"/>
      <c r="CU202" s="127"/>
      <c r="CV202" s="127"/>
    </row>
    <row r="203" spans="1:100" ht="15.6" customHeight="1" x14ac:dyDescent="0.2">
      <c r="A203" s="127"/>
      <c r="B203" s="127"/>
      <c r="C203" s="127"/>
      <c r="D203" s="127"/>
      <c r="E203" s="127"/>
      <c r="F203" s="127"/>
      <c r="G203" s="127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  <c r="BJ203" s="127"/>
      <c r="BK203" s="127"/>
      <c r="BL203" s="127"/>
      <c r="BM203" s="127"/>
      <c r="BN203" s="127"/>
      <c r="BO203" s="127"/>
      <c r="BP203" s="127"/>
      <c r="BQ203" s="127"/>
      <c r="BR203" s="127"/>
      <c r="BS203" s="127"/>
      <c r="BT203" s="127"/>
      <c r="BU203" s="127"/>
      <c r="BV203" s="127"/>
      <c r="BW203" s="127"/>
      <c r="BX203" s="127"/>
      <c r="BY203" s="127"/>
      <c r="BZ203" s="127"/>
      <c r="CA203" s="127"/>
      <c r="CB203" s="127"/>
      <c r="CC203" s="127"/>
      <c r="CD203" s="127"/>
      <c r="CE203" s="127"/>
      <c r="CF203" s="127"/>
      <c r="CG203" s="127"/>
      <c r="CH203" s="127"/>
      <c r="CI203" s="127"/>
      <c r="CJ203" s="127"/>
      <c r="CK203" s="127"/>
      <c r="CL203" s="127"/>
      <c r="CM203" s="127"/>
      <c r="CN203" s="127"/>
      <c r="CO203" s="127"/>
      <c r="CP203" s="127"/>
      <c r="CQ203" s="127"/>
      <c r="CR203" s="127"/>
      <c r="CS203" s="127"/>
      <c r="CT203" s="127"/>
      <c r="CU203" s="127"/>
      <c r="CV203" s="127"/>
    </row>
    <row r="204" spans="1:100" ht="15.6" customHeight="1" x14ac:dyDescent="0.2">
      <c r="A204" s="127"/>
      <c r="B204" s="127"/>
      <c r="C204" s="127"/>
      <c r="D204" s="127"/>
      <c r="E204" s="127"/>
      <c r="F204" s="127"/>
      <c r="G204" s="127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  <c r="BJ204" s="127"/>
      <c r="BK204" s="127"/>
      <c r="BL204" s="127"/>
      <c r="BM204" s="127"/>
      <c r="BN204" s="127"/>
      <c r="BO204" s="127"/>
      <c r="BP204" s="127"/>
      <c r="BQ204" s="127"/>
      <c r="BR204" s="127"/>
      <c r="BS204" s="127"/>
      <c r="BT204" s="127"/>
      <c r="BU204" s="127"/>
      <c r="BV204" s="127"/>
      <c r="BW204" s="127"/>
      <c r="BX204" s="127"/>
      <c r="BY204" s="127"/>
      <c r="BZ204" s="127"/>
      <c r="CA204" s="127"/>
      <c r="CB204" s="127"/>
      <c r="CC204" s="127"/>
      <c r="CD204" s="127"/>
      <c r="CE204" s="127"/>
      <c r="CF204" s="127"/>
      <c r="CG204" s="127"/>
      <c r="CH204" s="127"/>
      <c r="CI204" s="127"/>
      <c r="CJ204" s="127"/>
      <c r="CK204" s="127"/>
      <c r="CL204" s="127"/>
      <c r="CM204" s="127"/>
      <c r="CN204" s="127"/>
      <c r="CO204" s="127"/>
      <c r="CP204" s="127"/>
      <c r="CQ204" s="127"/>
      <c r="CR204" s="127"/>
      <c r="CS204" s="127"/>
      <c r="CT204" s="127"/>
      <c r="CU204" s="127"/>
      <c r="CV204" s="127"/>
    </row>
    <row r="205" spans="1:100" ht="15.6" customHeight="1" x14ac:dyDescent="0.2">
      <c r="A205" s="127"/>
      <c r="B205" s="127"/>
      <c r="C205" s="127"/>
      <c r="D205" s="127"/>
      <c r="E205" s="127"/>
      <c r="F205" s="127"/>
      <c r="G205" s="127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  <c r="BJ205" s="127"/>
      <c r="BK205" s="127"/>
      <c r="BL205" s="127"/>
      <c r="BM205" s="127"/>
      <c r="BN205" s="127"/>
      <c r="BO205" s="127"/>
      <c r="BP205" s="127"/>
      <c r="BQ205" s="127"/>
      <c r="BR205" s="127"/>
      <c r="BS205" s="127"/>
      <c r="BT205" s="127"/>
      <c r="BU205" s="127"/>
      <c r="BV205" s="127"/>
      <c r="BW205" s="127"/>
      <c r="BX205" s="127"/>
      <c r="BY205" s="127"/>
      <c r="BZ205" s="127"/>
      <c r="CA205" s="127"/>
      <c r="CB205" s="127"/>
      <c r="CC205" s="127"/>
      <c r="CD205" s="127"/>
      <c r="CE205" s="127"/>
      <c r="CF205" s="127"/>
      <c r="CG205" s="127"/>
      <c r="CH205" s="127"/>
      <c r="CI205" s="127"/>
      <c r="CJ205" s="127"/>
      <c r="CK205" s="127"/>
      <c r="CL205" s="127"/>
      <c r="CM205" s="127"/>
      <c r="CN205" s="127"/>
      <c r="CO205" s="127"/>
      <c r="CP205" s="127"/>
      <c r="CQ205" s="127"/>
      <c r="CR205" s="127"/>
      <c r="CS205" s="127"/>
      <c r="CT205" s="127"/>
      <c r="CU205" s="127"/>
      <c r="CV205" s="127"/>
    </row>
    <row r="206" spans="1:100" ht="15.6" customHeight="1" x14ac:dyDescent="0.2">
      <c r="A206" s="127"/>
      <c r="B206" s="127"/>
      <c r="C206" s="127"/>
      <c r="D206" s="127"/>
      <c r="E206" s="127"/>
      <c r="F206" s="127"/>
      <c r="G206" s="127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27"/>
      <c r="BM206" s="127"/>
      <c r="BN206" s="127"/>
      <c r="BO206" s="127"/>
      <c r="BP206" s="127"/>
      <c r="BQ206" s="127"/>
      <c r="BR206" s="127"/>
      <c r="BS206" s="127"/>
      <c r="BT206" s="127"/>
      <c r="BU206" s="127"/>
      <c r="BV206" s="127"/>
      <c r="BW206" s="127"/>
      <c r="BX206" s="127"/>
      <c r="BY206" s="127"/>
      <c r="BZ206" s="127"/>
      <c r="CA206" s="127"/>
      <c r="CB206" s="127"/>
      <c r="CC206" s="127"/>
      <c r="CD206" s="127"/>
      <c r="CE206" s="127"/>
      <c r="CF206" s="127"/>
      <c r="CG206" s="127"/>
      <c r="CH206" s="127"/>
      <c r="CI206" s="127"/>
      <c r="CJ206" s="127"/>
      <c r="CK206" s="127"/>
      <c r="CL206" s="127"/>
      <c r="CM206" s="127"/>
      <c r="CN206" s="127"/>
      <c r="CO206" s="127"/>
      <c r="CP206" s="127"/>
      <c r="CQ206" s="127"/>
      <c r="CR206" s="127"/>
      <c r="CS206" s="127"/>
      <c r="CT206" s="127"/>
      <c r="CU206" s="127"/>
      <c r="CV206" s="127"/>
    </row>
    <row r="207" spans="1:100" ht="15.6" customHeight="1" x14ac:dyDescent="0.2">
      <c r="A207" s="127"/>
      <c r="B207" s="127"/>
      <c r="C207" s="127"/>
      <c r="D207" s="127"/>
      <c r="E207" s="127"/>
      <c r="F207" s="127"/>
      <c r="G207" s="127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Q207" s="127"/>
      <c r="BR207" s="127"/>
      <c r="BS207" s="127"/>
      <c r="BT207" s="127"/>
      <c r="BU207" s="127"/>
      <c r="BV207" s="127"/>
      <c r="BW207" s="127"/>
      <c r="BX207" s="127"/>
      <c r="BY207" s="127"/>
      <c r="BZ207" s="127"/>
      <c r="CA207" s="127"/>
      <c r="CB207" s="127"/>
      <c r="CC207" s="127"/>
      <c r="CD207" s="127"/>
      <c r="CE207" s="127"/>
      <c r="CF207" s="127"/>
      <c r="CG207" s="127"/>
      <c r="CH207" s="127"/>
      <c r="CI207" s="127"/>
      <c r="CJ207" s="127"/>
      <c r="CK207" s="127"/>
      <c r="CL207" s="127"/>
      <c r="CM207" s="127"/>
      <c r="CN207" s="127"/>
      <c r="CO207" s="127"/>
      <c r="CP207" s="127"/>
      <c r="CQ207" s="127"/>
      <c r="CR207" s="127"/>
      <c r="CS207" s="127"/>
      <c r="CT207" s="127"/>
      <c r="CU207" s="127"/>
      <c r="CV207" s="127"/>
    </row>
    <row r="208" spans="1:100" ht="15.6" customHeight="1" x14ac:dyDescent="0.2">
      <c r="A208" s="127"/>
      <c r="B208" s="127"/>
      <c r="C208" s="127"/>
      <c r="D208" s="127"/>
      <c r="E208" s="127"/>
      <c r="F208" s="127"/>
      <c r="G208" s="127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L208" s="127"/>
      <c r="CM208" s="127"/>
      <c r="CN208" s="127"/>
      <c r="CO208" s="127"/>
      <c r="CP208" s="127"/>
      <c r="CQ208" s="127"/>
      <c r="CR208" s="127"/>
      <c r="CS208" s="127"/>
      <c r="CT208" s="127"/>
      <c r="CU208" s="127"/>
      <c r="CV208" s="127"/>
    </row>
    <row r="209" spans="1:100" ht="15.6" customHeight="1" x14ac:dyDescent="0.2">
      <c r="A209" s="127"/>
      <c r="B209" s="127"/>
      <c r="C209" s="127"/>
      <c r="D209" s="127"/>
      <c r="E209" s="127"/>
      <c r="F209" s="127"/>
      <c r="G209" s="127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</row>
    <row r="210" spans="1:100" ht="15.6" customHeight="1" x14ac:dyDescent="0.2">
      <c r="A210" s="127"/>
      <c r="B210" s="127"/>
      <c r="C210" s="127"/>
      <c r="D210" s="127"/>
      <c r="E210" s="127"/>
      <c r="F210" s="127"/>
      <c r="G210" s="127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</row>
    <row r="211" spans="1:100" ht="15.6" customHeight="1" x14ac:dyDescent="0.2">
      <c r="A211" s="127"/>
      <c r="B211" s="127"/>
      <c r="C211" s="127"/>
      <c r="D211" s="127"/>
      <c r="E211" s="127"/>
      <c r="F211" s="127"/>
      <c r="G211" s="127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</row>
    <row r="212" spans="1:100" ht="15.6" customHeight="1" x14ac:dyDescent="0.2">
      <c r="A212" s="127"/>
      <c r="B212" s="127"/>
      <c r="C212" s="127"/>
      <c r="D212" s="127"/>
      <c r="E212" s="127"/>
      <c r="F212" s="127"/>
      <c r="G212" s="127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  <c r="BV212" s="127"/>
      <c r="BW212" s="127"/>
      <c r="BX212" s="127"/>
      <c r="BY212" s="127"/>
      <c r="BZ212" s="127"/>
      <c r="CA212" s="127"/>
      <c r="CB212" s="127"/>
      <c r="CC212" s="127"/>
      <c r="CD212" s="127"/>
      <c r="CE212" s="127"/>
      <c r="CF212" s="127"/>
      <c r="CG212" s="127"/>
      <c r="CH212" s="127"/>
      <c r="CI212" s="127"/>
      <c r="CJ212" s="127"/>
      <c r="CK212" s="127"/>
      <c r="CL212" s="127"/>
      <c r="CM212" s="127"/>
      <c r="CN212" s="127"/>
      <c r="CO212" s="127"/>
      <c r="CP212" s="127"/>
      <c r="CQ212" s="127"/>
      <c r="CR212" s="127"/>
      <c r="CS212" s="127"/>
      <c r="CT212" s="127"/>
      <c r="CU212" s="127"/>
      <c r="CV212" s="127"/>
    </row>
    <row r="213" spans="1:100" ht="15.6" customHeight="1" x14ac:dyDescent="0.2">
      <c r="A213" s="127"/>
      <c r="B213" s="127"/>
      <c r="C213" s="127"/>
      <c r="D213" s="127"/>
      <c r="E213" s="127"/>
      <c r="F213" s="127"/>
      <c r="G213" s="127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7"/>
      <c r="BJ213" s="127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127"/>
      <c r="BV213" s="127"/>
      <c r="BW213" s="127"/>
      <c r="BX213" s="127"/>
      <c r="BY213" s="127"/>
      <c r="BZ213" s="127"/>
      <c r="CA213" s="127"/>
      <c r="CB213" s="127"/>
      <c r="CC213" s="127"/>
      <c r="CD213" s="127"/>
      <c r="CE213" s="127"/>
      <c r="CF213" s="127"/>
      <c r="CG213" s="127"/>
      <c r="CH213" s="127"/>
      <c r="CI213" s="127"/>
      <c r="CJ213" s="127"/>
      <c r="CK213" s="127"/>
      <c r="CL213" s="127"/>
      <c r="CM213" s="127"/>
      <c r="CN213" s="127"/>
      <c r="CO213" s="127"/>
      <c r="CP213" s="127"/>
      <c r="CQ213" s="127"/>
      <c r="CR213" s="127"/>
      <c r="CS213" s="127"/>
      <c r="CT213" s="127"/>
      <c r="CU213" s="127"/>
      <c r="CV213" s="127"/>
    </row>
    <row r="214" spans="1:100" ht="15.6" customHeight="1" x14ac:dyDescent="0.2">
      <c r="A214" s="127"/>
      <c r="B214" s="127"/>
      <c r="C214" s="127"/>
      <c r="D214" s="127"/>
      <c r="E214" s="127"/>
      <c r="F214" s="127"/>
      <c r="G214" s="127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7"/>
      <c r="BN214" s="127"/>
      <c r="BO214" s="127"/>
      <c r="BP214" s="127"/>
      <c r="BQ214" s="127"/>
      <c r="BR214" s="127"/>
      <c r="BS214" s="127"/>
      <c r="BT214" s="127"/>
      <c r="BU214" s="127"/>
      <c r="BV214" s="127"/>
      <c r="BW214" s="127"/>
      <c r="BX214" s="127"/>
      <c r="BY214" s="127"/>
      <c r="BZ214" s="127"/>
      <c r="CA214" s="127"/>
      <c r="CB214" s="127"/>
      <c r="CC214" s="127"/>
      <c r="CD214" s="127"/>
      <c r="CE214" s="127"/>
      <c r="CF214" s="127"/>
      <c r="CG214" s="127"/>
      <c r="CH214" s="127"/>
      <c r="CI214" s="127"/>
      <c r="CJ214" s="127"/>
      <c r="CK214" s="127"/>
      <c r="CL214" s="127"/>
      <c r="CM214" s="127"/>
      <c r="CN214" s="127"/>
      <c r="CO214" s="127"/>
      <c r="CP214" s="127"/>
      <c r="CQ214" s="127"/>
      <c r="CR214" s="127"/>
      <c r="CS214" s="127"/>
      <c r="CT214" s="127"/>
      <c r="CU214" s="127"/>
      <c r="CV214" s="127"/>
    </row>
    <row r="215" spans="1:100" ht="15.6" customHeight="1" x14ac:dyDescent="0.2">
      <c r="A215" s="127"/>
      <c r="B215" s="127"/>
      <c r="C215" s="127"/>
      <c r="D215" s="127"/>
      <c r="E215" s="127"/>
      <c r="F215" s="127"/>
      <c r="G215" s="127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  <c r="BJ215" s="127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  <c r="BV215" s="127"/>
      <c r="BW215" s="127"/>
      <c r="BX215" s="127"/>
      <c r="BY215" s="127"/>
      <c r="BZ215" s="127"/>
      <c r="CA215" s="127"/>
      <c r="CB215" s="127"/>
      <c r="CC215" s="127"/>
      <c r="CD215" s="127"/>
      <c r="CE215" s="127"/>
      <c r="CF215" s="127"/>
      <c r="CG215" s="127"/>
      <c r="CH215" s="127"/>
      <c r="CI215" s="127"/>
      <c r="CJ215" s="127"/>
      <c r="CK215" s="127"/>
      <c r="CL215" s="127"/>
      <c r="CM215" s="127"/>
      <c r="CN215" s="127"/>
      <c r="CO215" s="127"/>
      <c r="CP215" s="127"/>
      <c r="CQ215" s="127"/>
      <c r="CR215" s="127"/>
      <c r="CS215" s="127"/>
      <c r="CT215" s="127"/>
      <c r="CU215" s="127"/>
      <c r="CV215" s="127"/>
    </row>
    <row r="216" spans="1:100" ht="15.6" customHeight="1" x14ac:dyDescent="0.2">
      <c r="A216" s="127"/>
      <c r="B216" s="127"/>
      <c r="C216" s="127"/>
      <c r="D216" s="127"/>
      <c r="E216" s="127"/>
      <c r="F216" s="127"/>
      <c r="G216" s="127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127"/>
      <c r="CU216" s="127"/>
      <c r="CV216" s="127"/>
    </row>
    <row r="217" spans="1:100" ht="15.6" customHeight="1" x14ac:dyDescent="0.2">
      <c r="A217" s="127"/>
      <c r="B217" s="127"/>
      <c r="C217" s="127"/>
      <c r="D217" s="127"/>
      <c r="E217" s="127"/>
      <c r="F217" s="127"/>
      <c r="G217" s="127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  <c r="BJ217" s="127"/>
      <c r="BK217" s="127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  <c r="BV217" s="127"/>
      <c r="BW217" s="127"/>
      <c r="BX217" s="127"/>
      <c r="BY217" s="127"/>
      <c r="BZ217" s="127"/>
      <c r="CA217" s="127"/>
      <c r="CB217" s="127"/>
      <c r="CC217" s="127"/>
      <c r="CD217" s="127"/>
      <c r="CE217" s="127"/>
      <c r="CF217" s="127"/>
      <c r="CG217" s="127"/>
      <c r="CH217" s="127"/>
      <c r="CI217" s="127"/>
      <c r="CJ217" s="127"/>
      <c r="CK217" s="127"/>
      <c r="CL217" s="127"/>
      <c r="CM217" s="127"/>
      <c r="CN217" s="127"/>
      <c r="CO217" s="127"/>
      <c r="CP217" s="127"/>
      <c r="CQ217" s="127"/>
      <c r="CR217" s="127"/>
      <c r="CS217" s="127"/>
      <c r="CT217" s="127"/>
      <c r="CU217" s="127"/>
      <c r="CV217" s="127"/>
    </row>
    <row r="218" spans="1:100" ht="15.6" customHeight="1" x14ac:dyDescent="0.2">
      <c r="A218" s="127"/>
      <c r="B218" s="127"/>
      <c r="C218" s="127"/>
      <c r="D218" s="127"/>
      <c r="E218" s="127"/>
      <c r="F218" s="127"/>
      <c r="G218" s="127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  <c r="BJ218" s="127"/>
      <c r="BK218" s="127"/>
      <c r="BL218" s="127"/>
      <c r="BM218" s="127"/>
      <c r="BN218" s="127"/>
      <c r="BO218" s="127"/>
      <c r="BP218" s="127"/>
      <c r="BQ218" s="127"/>
      <c r="BR218" s="127"/>
      <c r="BS218" s="127"/>
      <c r="BT218" s="127"/>
      <c r="BU218" s="127"/>
      <c r="BV218" s="127"/>
      <c r="BW218" s="127"/>
      <c r="BX218" s="127"/>
      <c r="BY218" s="127"/>
      <c r="BZ218" s="127"/>
      <c r="CA218" s="127"/>
      <c r="CB218" s="127"/>
      <c r="CC218" s="127"/>
      <c r="CD218" s="127"/>
      <c r="CE218" s="127"/>
      <c r="CF218" s="127"/>
      <c r="CG218" s="127"/>
      <c r="CH218" s="127"/>
      <c r="CI218" s="127"/>
      <c r="CJ218" s="127"/>
      <c r="CK218" s="127"/>
      <c r="CL218" s="127"/>
      <c r="CM218" s="127"/>
      <c r="CN218" s="127"/>
      <c r="CO218" s="127"/>
      <c r="CP218" s="127"/>
      <c r="CQ218" s="127"/>
      <c r="CR218" s="127"/>
      <c r="CS218" s="127"/>
      <c r="CT218" s="127"/>
      <c r="CU218" s="127"/>
      <c r="CV218" s="127"/>
    </row>
    <row r="219" spans="1:100" ht="15.6" customHeight="1" x14ac:dyDescent="0.2">
      <c r="A219" s="127"/>
      <c r="B219" s="127"/>
      <c r="C219" s="127"/>
      <c r="D219" s="127"/>
      <c r="E219" s="127"/>
      <c r="F219" s="127"/>
      <c r="G219" s="127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  <c r="BV219" s="127"/>
      <c r="BW219" s="127"/>
      <c r="BX219" s="127"/>
      <c r="BY219" s="127"/>
      <c r="BZ219" s="127"/>
      <c r="CA219" s="127"/>
      <c r="CB219" s="127"/>
      <c r="CC219" s="127"/>
      <c r="CD219" s="127"/>
      <c r="CE219" s="127"/>
      <c r="CF219" s="127"/>
      <c r="CG219" s="127"/>
      <c r="CH219" s="127"/>
      <c r="CI219" s="127"/>
      <c r="CJ219" s="127"/>
      <c r="CK219" s="127"/>
      <c r="CL219" s="127"/>
      <c r="CM219" s="127"/>
      <c r="CN219" s="127"/>
      <c r="CO219" s="127"/>
      <c r="CP219" s="127"/>
      <c r="CQ219" s="127"/>
      <c r="CR219" s="127"/>
      <c r="CS219" s="127"/>
      <c r="CT219" s="127"/>
      <c r="CU219" s="127"/>
      <c r="CV219" s="127"/>
    </row>
    <row r="220" spans="1:100" ht="15.6" customHeight="1" x14ac:dyDescent="0.2">
      <c r="A220" s="127"/>
      <c r="B220" s="127"/>
      <c r="C220" s="127"/>
      <c r="D220" s="127"/>
      <c r="E220" s="127"/>
      <c r="F220" s="127"/>
      <c r="G220" s="127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  <c r="BG220" s="127"/>
      <c r="BH220" s="127"/>
      <c r="BI220" s="127"/>
      <c r="BJ220" s="127"/>
      <c r="BK220" s="127"/>
      <c r="BL220" s="127"/>
      <c r="BM220" s="127"/>
      <c r="BN220" s="127"/>
      <c r="BO220" s="127"/>
      <c r="BP220" s="127"/>
      <c r="BQ220" s="127"/>
      <c r="BR220" s="127"/>
      <c r="BS220" s="127"/>
      <c r="BT220" s="127"/>
      <c r="BU220" s="127"/>
      <c r="BV220" s="127"/>
      <c r="BW220" s="127"/>
      <c r="BX220" s="127"/>
      <c r="BY220" s="127"/>
      <c r="BZ220" s="127"/>
      <c r="CA220" s="127"/>
      <c r="CB220" s="127"/>
      <c r="CC220" s="127"/>
      <c r="CD220" s="127"/>
      <c r="CE220" s="127"/>
      <c r="CF220" s="127"/>
      <c r="CG220" s="127"/>
      <c r="CH220" s="127"/>
      <c r="CI220" s="127"/>
      <c r="CJ220" s="127"/>
      <c r="CK220" s="127"/>
      <c r="CL220" s="127"/>
      <c r="CM220" s="127"/>
      <c r="CN220" s="127"/>
      <c r="CO220" s="127"/>
      <c r="CP220" s="127"/>
      <c r="CQ220" s="127"/>
      <c r="CR220" s="127"/>
      <c r="CS220" s="127"/>
      <c r="CT220" s="127"/>
      <c r="CU220" s="127"/>
      <c r="CV220" s="127"/>
    </row>
    <row r="221" spans="1:100" ht="15.6" customHeight="1" x14ac:dyDescent="0.2">
      <c r="A221" s="127"/>
      <c r="B221" s="127"/>
      <c r="C221" s="127"/>
      <c r="D221" s="127"/>
      <c r="E221" s="127"/>
      <c r="F221" s="127"/>
      <c r="G221" s="127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  <c r="BJ221" s="127"/>
      <c r="BK221" s="127"/>
      <c r="BL221" s="127"/>
      <c r="BM221" s="127"/>
      <c r="BN221" s="127"/>
      <c r="BO221" s="127"/>
      <c r="BP221" s="127"/>
      <c r="BQ221" s="127"/>
      <c r="BR221" s="127"/>
      <c r="BS221" s="127"/>
      <c r="BT221" s="127"/>
      <c r="BU221" s="127"/>
      <c r="BV221" s="127"/>
      <c r="BW221" s="127"/>
      <c r="BX221" s="127"/>
      <c r="BY221" s="127"/>
      <c r="BZ221" s="127"/>
      <c r="CA221" s="127"/>
      <c r="CB221" s="127"/>
      <c r="CC221" s="127"/>
      <c r="CD221" s="127"/>
      <c r="CE221" s="127"/>
      <c r="CF221" s="127"/>
      <c r="CG221" s="127"/>
      <c r="CH221" s="127"/>
      <c r="CI221" s="127"/>
      <c r="CJ221" s="127"/>
      <c r="CK221" s="127"/>
      <c r="CL221" s="127"/>
      <c r="CM221" s="127"/>
      <c r="CN221" s="127"/>
      <c r="CO221" s="127"/>
      <c r="CP221" s="127"/>
      <c r="CQ221" s="127"/>
      <c r="CR221" s="127"/>
      <c r="CS221" s="127"/>
      <c r="CT221" s="127"/>
      <c r="CU221" s="127"/>
      <c r="CV221" s="127"/>
    </row>
    <row r="222" spans="1:100" ht="15.6" customHeight="1" x14ac:dyDescent="0.2">
      <c r="A222" s="127"/>
      <c r="B222" s="127"/>
      <c r="C222" s="127"/>
      <c r="D222" s="127"/>
      <c r="E222" s="127"/>
      <c r="F222" s="127"/>
      <c r="G222" s="127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7"/>
      <c r="BR222" s="127"/>
      <c r="BS222" s="127"/>
      <c r="BT222" s="127"/>
      <c r="BU222" s="127"/>
      <c r="BV222" s="127"/>
      <c r="BW222" s="127"/>
      <c r="BX222" s="127"/>
      <c r="BY222" s="127"/>
      <c r="BZ222" s="127"/>
      <c r="CA222" s="127"/>
      <c r="CB222" s="127"/>
      <c r="CC222" s="127"/>
      <c r="CD222" s="127"/>
      <c r="CE222" s="127"/>
      <c r="CF222" s="127"/>
      <c r="CG222" s="127"/>
      <c r="CH222" s="127"/>
      <c r="CI222" s="127"/>
      <c r="CJ222" s="127"/>
      <c r="CK222" s="127"/>
      <c r="CL222" s="127"/>
      <c r="CM222" s="127"/>
      <c r="CN222" s="127"/>
      <c r="CO222" s="127"/>
      <c r="CP222" s="127"/>
      <c r="CQ222" s="127"/>
      <c r="CR222" s="127"/>
      <c r="CS222" s="127"/>
      <c r="CT222" s="127"/>
      <c r="CU222" s="127"/>
      <c r="CV222" s="127"/>
    </row>
    <row r="223" spans="1:100" ht="15.6" customHeight="1" x14ac:dyDescent="0.2">
      <c r="A223" s="127"/>
      <c r="B223" s="127"/>
      <c r="C223" s="127"/>
      <c r="D223" s="127"/>
      <c r="E223" s="127"/>
      <c r="F223" s="127"/>
      <c r="G223" s="127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7"/>
      <c r="BM223" s="127"/>
      <c r="BN223" s="127"/>
      <c r="BO223" s="127"/>
      <c r="BP223" s="127"/>
      <c r="BQ223" s="127"/>
      <c r="BR223" s="127"/>
      <c r="BS223" s="127"/>
      <c r="BT223" s="127"/>
      <c r="BU223" s="127"/>
      <c r="BV223" s="127"/>
      <c r="BW223" s="127"/>
      <c r="BX223" s="127"/>
      <c r="BY223" s="127"/>
      <c r="BZ223" s="127"/>
      <c r="CA223" s="127"/>
      <c r="CB223" s="127"/>
      <c r="CC223" s="127"/>
      <c r="CD223" s="127"/>
      <c r="CE223" s="127"/>
      <c r="CF223" s="127"/>
      <c r="CG223" s="127"/>
      <c r="CH223" s="127"/>
      <c r="CI223" s="127"/>
      <c r="CJ223" s="127"/>
      <c r="CK223" s="127"/>
      <c r="CL223" s="127"/>
      <c r="CM223" s="127"/>
      <c r="CN223" s="127"/>
      <c r="CO223" s="127"/>
      <c r="CP223" s="127"/>
      <c r="CQ223" s="127"/>
      <c r="CR223" s="127"/>
      <c r="CS223" s="127"/>
      <c r="CT223" s="127"/>
      <c r="CU223" s="127"/>
      <c r="CV223" s="127"/>
    </row>
    <row r="224" spans="1:100" ht="15.6" customHeight="1" x14ac:dyDescent="0.2">
      <c r="A224" s="127"/>
      <c r="B224" s="127"/>
      <c r="C224" s="127"/>
      <c r="D224" s="127"/>
      <c r="E224" s="127"/>
      <c r="F224" s="127"/>
      <c r="G224" s="127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  <c r="BV224" s="127"/>
      <c r="BW224" s="127"/>
      <c r="BX224" s="127"/>
      <c r="BY224" s="127"/>
      <c r="BZ224" s="127"/>
      <c r="CA224" s="127"/>
      <c r="CB224" s="127"/>
      <c r="CC224" s="127"/>
      <c r="CD224" s="127"/>
      <c r="CE224" s="127"/>
      <c r="CF224" s="127"/>
      <c r="CG224" s="127"/>
      <c r="CH224" s="127"/>
      <c r="CI224" s="127"/>
      <c r="CJ224" s="127"/>
      <c r="CK224" s="127"/>
      <c r="CL224" s="127"/>
      <c r="CM224" s="127"/>
      <c r="CN224" s="127"/>
      <c r="CO224" s="127"/>
      <c r="CP224" s="127"/>
      <c r="CQ224" s="127"/>
      <c r="CR224" s="127"/>
      <c r="CS224" s="127"/>
      <c r="CT224" s="127"/>
      <c r="CU224" s="127"/>
      <c r="CV224" s="127"/>
    </row>
    <row r="225" spans="1:100" ht="15.6" customHeight="1" x14ac:dyDescent="0.2">
      <c r="A225" s="127"/>
      <c r="B225" s="127"/>
      <c r="C225" s="127"/>
      <c r="D225" s="127"/>
      <c r="E225" s="127"/>
      <c r="F225" s="127"/>
      <c r="G225" s="127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  <c r="BV225" s="127"/>
      <c r="BW225" s="127"/>
      <c r="BX225" s="127"/>
      <c r="BY225" s="127"/>
      <c r="BZ225" s="127"/>
      <c r="CA225" s="127"/>
      <c r="CB225" s="127"/>
      <c r="CC225" s="127"/>
      <c r="CD225" s="127"/>
      <c r="CE225" s="127"/>
      <c r="CF225" s="127"/>
      <c r="CG225" s="127"/>
      <c r="CH225" s="127"/>
      <c r="CI225" s="127"/>
      <c r="CJ225" s="127"/>
      <c r="CK225" s="127"/>
      <c r="CL225" s="127"/>
      <c r="CM225" s="127"/>
      <c r="CN225" s="127"/>
      <c r="CO225" s="127"/>
      <c r="CP225" s="127"/>
      <c r="CQ225" s="127"/>
      <c r="CR225" s="127"/>
      <c r="CS225" s="127"/>
      <c r="CT225" s="127"/>
      <c r="CU225" s="127"/>
      <c r="CV225" s="127"/>
    </row>
    <row r="226" spans="1:100" ht="15.6" customHeight="1" x14ac:dyDescent="0.2">
      <c r="A226" s="127"/>
      <c r="B226" s="127"/>
      <c r="C226" s="127"/>
      <c r="D226" s="127"/>
      <c r="E226" s="127"/>
      <c r="F226" s="127"/>
      <c r="G226" s="127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7"/>
      <c r="BC226" s="127"/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7"/>
      <c r="BN226" s="127"/>
      <c r="BO226" s="127"/>
      <c r="BP226" s="127"/>
      <c r="BQ226" s="127"/>
      <c r="BR226" s="127"/>
      <c r="BS226" s="127"/>
      <c r="BT226" s="127"/>
      <c r="BU226" s="127"/>
      <c r="BV226" s="127"/>
      <c r="BW226" s="127"/>
      <c r="BX226" s="127"/>
      <c r="BY226" s="127"/>
      <c r="BZ226" s="127"/>
      <c r="CA226" s="127"/>
      <c r="CB226" s="127"/>
      <c r="CC226" s="127"/>
      <c r="CD226" s="127"/>
      <c r="CE226" s="127"/>
      <c r="CF226" s="127"/>
      <c r="CG226" s="127"/>
      <c r="CH226" s="127"/>
      <c r="CI226" s="127"/>
      <c r="CJ226" s="127"/>
      <c r="CK226" s="127"/>
      <c r="CL226" s="127"/>
      <c r="CM226" s="127"/>
      <c r="CN226" s="127"/>
      <c r="CO226" s="127"/>
      <c r="CP226" s="127"/>
      <c r="CQ226" s="127"/>
      <c r="CR226" s="127"/>
      <c r="CS226" s="127"/>
      <c r="CT226" s="127"/>
      <c r="CU226" s="127"/>
      <c r="CV226" s="127"/>
    </row>
    <row r="227" spans="1:100" ht="15.6" customHeight="1" x14ac:dyDescent="0.2">
      <c r="A227" s="127"/>
      <c r="B227" s="127"/>
      <c r="C227" s="127"/>
      <c r="D227" s="127"/>
      <c r="E227" s="127"/>
      <c r="F227" s="127"/>
      <c r="G227" s="127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</row>
    <row r="228" spans="1:100" ht="15.6" customHeight="1" x14ac:dyDescent="0.2">
      <c r="A228" s="127"/>
      <c r="B228" s="127"/>
      <c r="C228" s="127"/>
      <c r="D228" s="127"/>
      <c r="E228" s="127"/>
      <c r="F228" s="127"/>
      <c r="G228" s="127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127"/>
      <c r="BZ228" s="127"/>
      <c r="CA228" s="127"/>
      <c r="CB228" s="127"/>
      <c r="CC228" s="127"/>
      <c r="CD228" s="127"/>
      <c r="CE228" s="127"/>
      <c r="CF228" s="127"/>
      <c r="CG228" s="127"/>
      <c r="CH228" s="127"/>
      <c r="CI228" s="127"/>
      <c r="CJ228" s="127"/>
      <c r="CK228" s="127"/>
      <c r="CL228" s="127"/>
      <c r="CM228" s="127"/>
      <c r="CN228" s="127"/>
      <c r="CO228" s="127"/>
      <c r="CP228" s="127"/>
      <c r="CQ228" s="127"/>
      <c r="CR228" s="127"/>
      <c r="CS228" s="127"/>
      <c r="CT228" s="127"/>
      <c r="CU228" s="127"/>
      <c r="CV228" s="127"/>
    </row>
    <row r="229" spans="1:100" ht="15.6" customHeight="1" x14ac:dyDescent="0.2">
      <c r="A229" s="127"/>
      <c r="B229" s="127"/>
      <c r="C229" s="127"/>
      <c r="D229" s="127"/>
      <c r="E229" s="127"/>
      <c r="F229" s="127"/>
      <c r="G229" s="127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  <c r="CC229" s="127"/>
      <c r="CD229" s="127"/>
      <c r="CE229" s="127"/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127"/>
      <c r="CU229" s="127"/>
      <c r="CV229" s="127"/>
    </row>
    <row r="230" spans="1:100" ht="15.6" customHeight="1" x14ac:dyDescent="0.2">
      <c r="A230" s="127"/>
      <c r="B230" s="127"/>
      <c r="C230" s="127"/>
      <c r="D230" s="127"/>
      <c r="E230" s="127"/>
      <c r="F230" s="127"/>
      <c r="G230" s="127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  <c r="BJ230" s="127"/>
      <c r="BK230" s="127"/>
      <c r="BL230" s="127"/>
      <c r="BM230" s="127"/>
      <c r="BN230" s="127"/>
      <c r="BO230" s="127"/>
      <c r="BP230" s="127"/>
      <c r="BQ230" s="127"/>
      <c r="BR230" s="127"/>
      <c r="BS230" s="127"/>
      <c r="BT230" s="127"/>
      <c r="BU230" s="127"/>
      <c r="BV230" s="127"/>
      <c r="BW230" s="127"/>
      <c r="BX230" s="127"/>
      <c r="BY230" s="127"/>
      <c r="BZ230" s="127"/>
      <c r="CA230" s="127"/>
      <c r="CB230" s="127"/>
      <c r="CC230" s="127"/>
      <c r="CD230" s="127"/>
      <c r="CE230" s="127"/>
      <c r="CF230" s="127"/>
      <c r="CG230" s="127"/>
      <c r="CH230" s="127"/>
      <c r="CI230" s="127"/>
      <c r="CJ230" s="127"/>
      <c r="CK230" s="127"/>
      <c r="CL230" s="127"/>
      <c r="CM230" s="127"/>
      <c r="CN230" s="127"/>
      <c r="CO230" s="127"/>
      <c r="CP230" s="127"/>
      <c r="CQ230" s="127"/>
      <c r="CR230" s="127"/>
      <c r="CS230" s="127"/>
      <c r="CT230" s="127"/>
      <c r="CU230" s="127"/>
      <c r="CV230" s="127"/>
    </row>
    <row r="231" spans="1:100" ht="15.6" customHeight="1" x14ac:dyDescent="0.2">
      <c r="A231" s="127"/>
      <c r="B231" s="127"/>
      <c r="C231" s="127"/>
      <c r="D231" s="127"/>
      <c r="E231" s="127"/>
      <c r="F231" s="127"/>
      <c r="G231" s="127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  <c r="BJ231" s="127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  <c r="BV231" s="127"/>
      <c r="BW231" s="127"/>
      <c r="BX231" s="127"/>
      <c r="BY231" s="127"/>
      <c r="BZ231" s="127"/>
      <c r="CA231" s="127"/>
      <c r="CB231" s="127"/>
      <c r="CC231" s="127"/>
      <c r="CD231" s="127"/>
      <c r="CE231" s="127"/>
      <c r="CF231" s="127"/>
      <c r="CG231" s="127"/>
      <c r="CH231" s="127"/>
      <c r="CI231" s="127"/>
      <c r="CJ231" s="127"/>
      <c r="CK231" s="127"/>
      <c r="CL231" s="127"/>
      <c r="CM231" s="127"/>
      <c r="CN231" s="127"/>
      <c r="CO231" s="127"/>
      <c r="CP231" s="127"/>
      <c r="CQ231" s="127"/>
      <c r="CR231" s="127"/>
      <c r="CS231" s="127"/>
      <c r="CT231" s="127"/>
      <c r="CU231" s="127"/>
      <c r="CV231" s="127"/>
    </row>
    <row r="232" spans="1:100" ht="15.6" customHeight="1" x14ac:dyDescent="0.2">
      <c r="A232" s="127"/>
      <c r="B232" s="127"/>
      <c r="C232" s="127"/>
      <c r="D232" s="127"/>
      <c r="E232" s="127"/>
      <c r="F232" s="127"/>
      <c r="G232" s="127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  <c r="BV232" s="127"/>
      <c r="BW232" s="127"/>
      <c r="BX232" s="127"/>
      <c r="BY232" s="127"/>
      <c r="BZ232" s="127"/>
      <c r="CA232" s="127"/>
      <c r="CB232" s="127"/>
      <c r="CC232" s="127"/>
      <c r="CD232" s="127"/>
      <c r="CE232" s="127"/>
      <c r="CF232" s="127"/>
      <c r="CG232" s="127"/>
      <c r="CH232" s="127"/>
      <c r="CI232" s="127"/>
      <c r="CJ232" s="127"/>
      <c r="CK232" s="127"/>
      <c r="CL232" s="127"/>
      <c r="CM232" s="127"/>
      <c r="CN232" s="127"/>
      <c r="CO232" s="127"/>
      <c r="CP232" s="127"/>
      <c r="CQ232" s="127"/>
      <c r="CR232" s="127"/>
      <c r="CS232" s="127"/>
      <c r="CT232" s="127"/>
      <c r="CU232" s="127"/>
      <c r="CV232" s="127"/>
    </row>
    <row r="233" spans="1:100" ht="15.6" customHeight="1" x14ac:dyDescent="0.2">
      <c r="A233" s="127"/>
      <c r="B233" s="127"/>
      <c r="C233" s="127"/>
      <c r="D233" s="127"/>
      <c r="E233" s="127"/>
      <c r="F233" s="127"/>
      <c r="G233" s="127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7"/>
      <c r="BU233" s="127"/>
      <c r="BV233" s="127"/>
      <c r="BW233" s="127"/>
      <c r="BX233" s="127"/>
      <c r="BY233" s="127"/>
      <c r="BZ233" s="127"/>
      <c r="CA233" s="127"/>
      <c r="CB233" s="127"/>
      <c r="CC233" s="127"/>
      <c r="CD233" s="127"/>
      <c r="CE233" s="127"/>
      <c r="CF233" s="127"/>
      <c r="CG233" s="127"/>
      <c r="CH233" s="127"/>
      <c r="CI233" s="127"/>
      <c r="CJ233" s="127"/>
      <c r="CK233" s="127"/>
      <c r="CL233" s="127"/>
      <c r="CM233" s="127"/>
      <c r="CN233" s="127"/>
      <c r="CO233" s="127"/>
      <c r="CP233" s="127"/>
      <c r="CQ233" s="127"/>
      <c r="CR233" s="127"/>
      <c r="CS233" s="127"/>
      <c r="CT233" s="127"/>
      <c r="CU233" s="127"/>
      <c r="CV233" s="127"/>
    </row>
    <row r="234" spans="1:100" ht="15.6" customHeight="1" x14ac:dyDescent="0.2">
      <c r="A234" s="127"/>
      <c r="B234" s="127"/>
      <c r="C234" s="127"/>
      <c r="D234" s="127"/>
      <c r="E234" s="127"/>
      <c r="F234" s="127"/>
      <c r="G234" s="127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127"/>
      <c r="BU234" s="127"/>
      <c r="BV234" s="127"/>
      <c r="BW234" s="127"/>
      <c r="BX234" s="127"/>
      <c r="BY234" s="127"/>
      <c r="BZ234" s="127"/>
      <c r="CA234" s="127"/>
      <c r="CB234" s="127"/>
      <c r="CC234" s="127"/>
      <c r="CD234" s="127"/>
      <c r="CE234" s="127"/>
      <c r="CF234" s="127"/>
      <c r="CG234" s="127"/>
      <c r="CH234" s="127"/>
      <c r="CI234" s="127"/>
      <c r="CJ234" s="127"/>
      <c r="CK234" s="127"/>
      <c r="CL234" s="127"/>
      <c r="CM234" s="127"/>
      <c r="CN234" s="127"/>
      <c r="CO234" s="127"/>
      <c r="CP234" s="127"/>
      <c r="CQ234" s="127"/>
      <c r="CR234" s="127"/>
      <c r="CS234" s="127"/>
      <c r="CT234" s="127"/>
      <c r="CU234" s="127"/>
      <c r="CV234" s="127"/>
    </row>
    <row r="235" spans="1:100" ht="15.6" customHeight="1" x14ac:dyDescent="0.2">
      <c r="A235" s="127"/>
      <c r="B235" s="127"/>
      <c r="C235" s="127"/>
      <c r="D235" s="127"/>
      <c r="E235" s="127"/>
      <c r="F235" s="127"/>
      <c r="G235" s="127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  <c r="BM235" s="127"/>
      <c r="BN235" s="127"/>
      <c r="BO235" s="127"/>
      <c r="BP235" s="127"/>
      <c r="BQ235" s="127"/>
      <c r="BR235" s="127"/>
      <c r="BS235" s="127"/>
      <c r="BT235" s="127"/>
      <c r="BU235" s="127"/>
      <c r="BV235" s="127"/>
      <c r="BW235" s="127"/>
      <c r="BX235" s="127"/>
      <c r="BY235" s="127"/>
      <c r="BZ235" s="127"/>
      <c r="CA235" s="127"/>
      <c r="CB235" s="127"/>
      <c r="CC235" s="127"/>
      <c r="CD235" s="127"/>
      <c r="CE235" s="127"/>
      <c r="CF235" s="127"/>
      <c r="CG235" s="127"/>
      <c r="CH235" s="127"/>
      <c r="CI235" s="127"/>
      <c r="CJ235" s="127"/>
      <c r="CK235" s="127"/>
      <c r="CL235" s="127"/>
      <c r="CM235" s="127"/>
      <c r="CN235" s="127"/>
      <c r="CO235" s="127"/>
      <c r="CP235" s="127"/>
      <c r="CQ235" s="127"/>
      <c r="CR235" s="127"/>
      <c r="CS235" s="127"/>
      <c r="CT235" s="127"/>
      <c r="CU235" s="127"/>
      <c r="CV235" s="127"/>
    </row>
    <row r="236" spans="1:100" ht="15.6" customHeight="1" x14ac:dyDescent="0.2">
      <c r="A236" s="127"/>
      <c r="B236" s="127"/>
      <c r="C236" s="127"/>
      <c r="D236" s="127"/>
      <c r="E236" s="127"/>
      <c r="F236" s="127"/>
      <c r="G236" s="127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7"/>
      <c r="BR236" s="127"/>
      <c r="BS236" s="127"/>
      <c r="BT236" s="127"/>
      <c r="BU236" s="127"/>
      <c r="BV236" s="127"/>
      <c r="BW236" s="127"/>
      <c r="BX236" s="127"/>
      <c r="BY236" s="127"/>
      <c r="BZ236" s="127"/>
      <c r="CA236" s="127"/>
      <c r="CB236" s="127"/>
      <c r="CC236" s="127"/>
      <c r="CD236" s="127"/>
      <c r="CE236" s="127"/>
      <c r="CF236" s="127"/>
      <c r="CG236" s="127"/>
      <c r="CH236" s="127"/>
      <c r="CI236" s="127"/>
      <c r="CJ236" s="127"/>
      <c r="CK236" s="127"/>
      <c r="CL236" s="127"/>
      <c r="CM236" s="127"/>
      <c r="CN236" s="127"/>
      <c r="CO236" s="127"/>
      <c r="CP236" s="127"/>
      <c r="CQ236" s="127"/>
      <c r="CR236" s="127"/>
      <c r="CS236" s="127"/>
      <c r="CT236" s="127"/>
      <c r="CU236" s="127"/>
      <c r="CV236" s="127"/>
    </row>
    <row r="237" spans="1:100" ht="15.6" customHeight="1" x14ac:dyDescent="0.2">
      <c r="A237" s="127"/>
      <c r="B237" s="127"/>
      <c r="C237" s="127"/>
      <c r="D237" s="127"/>
      <c r="E237" s="127"/>
      <c r="F237" s="127"/>
      <c r="G237" s="127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  <c r="BJ237" s="127"/>
      <c r="BK237" s="127"/>
      <c r="BL237" s="127"/>
      <c r="BM237" s="127"/>
      <c r="BN237" s="127"/>
      <c r="BO237" s="127"/>
      <c r="BP237" s="127"/>
      <c r="BQ237" s="127"/>
      <c r="BR237" s="127"/>
      <c r="BS237" s="127"/>
      <c r="BT237" s="127"/>
      <c r="BU237" s="127"/>
      <c r="BV237" s="127"/>
      <c r="BW237" s="127"/>
      <c r="BX237" s="127"/>
      <c r="BY237" s="127"/>
      <c r="BZ237" s="127"/>
      <c r="CA237" s="127"/>
      <c r="CB237" s="127"/>
      <c r="CC237" s="127"/>
      <c r="CD237" s="127"/>
      <c r="CE237" s="127"/>
      <c r="CF237" s="127"/>
      <c r="CG237" s="127"/>
      <c r="CH237" s="127"/>
      <c r="CI237" s="127"/>
      <c r="CJ237" s="127"/>
      <c r="CK237" s="127"/>
      <c r="CL237" s="127"/>
      <c r="CM237" s="127"/>
      <c r="CN237" s="127"/>
      <c r="CO237" s="127"/>
      <c r="CP237" s="127"/>
      <c r="CQ237" s="127"/>
      <c r="CR237" s="127"/>
      <c r="CS237" s="127"/>
      <c r="CT237" s="127"/>
      <c r="CU237" s="127"/>
      <c r="CV237" s="127"/>
    </row>
    <row r="238" spans="1:100" ht="15.6" customHeight="1" x14ac:dyDescent="0.2">
      <c r="A238" s="127"/>
      <c r="B238" s="127"/>
      <c r="C238" s="127"/>
      <c r="D238" s="127"/>
      <c r="E238" s="127"/>
      <c r="F238" s="127"/>
      <c r="G238" s="127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  <c r="BJ238" s="127"/>
      <c r="BK238" s="127"/>
      <c r="BL238" s="127"/>
      <c r="BM238" s="127"/>
      <c r="BN238" s="127"/>
      <c r="BO238" s="127"/>
      <c r="BP238" s="127"/>
      <c r="BQ238" s="127"/>
      <c r="BR238" s="127"/>
      <c r="BS238" s="127"/>
      <c r="BT238" s="127"/>
      <c r="BU238" s="127"/>
      <c r="BV238" s="127"/>
      <c r="BW238" s="127"/>
      <c r="BX238" s="127"/>
      <c r="BY238" s="127"/>
      <c r="BZ238" s="127"/>
      <c r="CA238" s="127"/>
      <c r="CB238" s="127"/>
      <c r="CC238" s="127"/>
      <c r="CD238" s="127"/>
      <c r="CE238" s="127"/>
      <c r="CF238" s="127"/>
      <c r="CG238" s="127"/>
      <c r="CH238" s="127"/>
      <c r="CI238" s="127"/>
      <c r="CJ238" s="127"/>
      <c r="CK238" s="127"/>
      <c r="CL238" s="127"/>
      <c r="CM238" s="127"/>
      <c r="CN238" s="127"/>
      <c r="CO238" s="127"/>
      <c r="CP238" s="127"/>
      <c r="CQ238" s="127"/>
      <c r="CR238" s="127"/>
      <c r="CS238" s="127"/>
      <c r="CT238" s="127"/>
      <c r="CU238" s="127"/>
      <c r="CV238" s="127"/>
    </row>
    <row r="239" spans="1:100" ht="15.6" customHeight="1" x14ac:dyDescent="0.2">
      <c r="A239" s="127"/>
      <c r="B239" s="127"/>
      <c r="C239" s="127"/>
      <c r="D239" s="127"/>
      <c r="E239" s="127"/>
      <c r="F239" s="127"/>
      <c r="G239" s="127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7"/>
      <c r="AW239" s="127"/>
      <c r="AX239" s="127"/>
      <c r="AY239" s="127"/>
      <c r="AZ239" s="127"/>
      <c r="BA239" s="127"/>
      <c r="BB239" s="127"/>
      <c r="BC239" s="127"/>
      <c r="BD239" s="127"/>
      <c r="BE239" s="127"/>
      <c r="BF239" s="127"/>
      <c r="BG239" s="127"/>
      <c r="BH239" s="127"/>
      <c r="BI239" s="127"/>
      <c r="BJ239" s="127"/>
      <c r="BK239" s="127"/>
      <c r="BL239" s="127"/>
      <c r="BM239" s="127"/>
      <c r="BN239" s="127"/>
      <c r="BO239" s="127"/>
      <c r="BP239" s="127"/>
      <c r="BQ239" s="127"/>
      <c r="BR239" s="127"/>
      <c r="BS239" s="127"/>
      <c r="BT239" s="127"/>
      <c r="BU239" s="127"/>
      <c r="BV239" s="127"/>
      <c r="BW239" s="127"/>
      <c r="BX239" s="127"/>
      <c r="BY239" s="127"/>
      <c r="BZ239" s="127"/>
      <c r="CA239" s="127"/>
      <c r="CB239" s="127"/>
      <c r="CC239" s="127"/>
      <c r="CD239" s="127"/>
      <c r="CE239" s="127"/>
      <c r="CF239" s="127"/>
      <c r="CG239" s="127"/>
      <c r="CH239" s="127"/>
      <c r="CI239" s="127"/>
      <c r="CJ239" s="127"/>
      <c r="CK239" s="127"/>
      <c r="CL239" s="127"/>
      <c r="CM239" s="127"/>
      <c r="CN239" s="127"/>
      <c r="CO239" s="127"/>
      <c r="CP239" s="127"/>
      <c r="CQ239" s="127"/>
      <c r="CR239" s="127"/>
      <c r="CS239" s="127"/>
      <c r="CT239" s="127"/>
      <c r="CU239" s="127"/>
      <c r="CV239" s="127"/>
    </row>
    <row r="240" spans="1:100" ht="15.6" customHeight="1" x14ac:dyDescent="0.2">
      <c r="A240" s="127"/>
      <c r="B240" s="127"/>
      <c r="C240" s="127"/>
      <c r="D240" s="127"/>
      <c r="E240" s="127"/>
      <c r="F240" s="127"/>
      <c r="G240" s="127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7"/>
      <c r="BD240" s="127"/>
      <c r="BE240" s="127"/>
      <c r="BF240" s="127"/>
      <c r="BG240" s="127"/>
      <c r="BH240" s="127"/>
      <c r="BI240" s="127"/>
      <c r="BJ240" s="127"/>
      <c r="BK240" s="127"/>
      <c r="BL240" s="127"/>
      <c r="BM240" s="127"/>
      <c r="BN240" s="127"/>
      <c r="BO240" s="127"/>
      <c r="BP240" s="127"/>
      <c r="BQ240" s="127"/>
      <c r="BR240" s="127"/>
      <c r="BS240" s="127"/>
      <c r="BT240" s="127"/>
      <c r="BU240" s="127"/>
      <c r="BV240" s="127"/>
      <c r="BW240" s="127"/>
      <c r="BX240" s="127"/>
      <c r="BY240" s="127"/>
      <c r="BZ240" s="127"/>
      <c r="CA240" s="127"/>
      <c r="CB240" s="127"/>
      <c r="CC240" s="127"/>
      <c r="CD240" s="127"/>
      <c r="CE240" s="127"/>
      <c r="CF240" s="127"/>
      <c r="CG240" s="127"/>
      <c r="CH240" s="127"/>
      <c r="CI240" s="127"/>
      <c r="CJ240" s="127"/>
      <c r="CK240" s="127"/>
      <c r="CL240" s="127"/>
      <c r="CM240" s="127"/>
      <c r="CN240" s="127"/>
      <c r="CO240" s="127"/>
      <c r="CP240" s="127"/>
      <c r="CQ240" s="127"/>
      <c r="CR240" s="127"/>
      <c r="CS240" s="127"/>
      <c r="CT240" s="127"/>
      <c r="CU240" s="127"/>
      <c r="CV240" s="127"/>
    </row>
    <row r="241" spans="1:100" ht="15.6" customHeight="1" x14ac:dyDescent="0.2">
      <c r="A241" s="127"/>
      <c r="B241" s="127"/>
      <c r="C241" s="127"/>
      <c r="D241" s="127"/>
      <c r="E241" s="127"/>
      <c r="F241" s="127"/>
      <c r="G241" s="127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27"/>
      <c r="BF241" s="127"/>
      <c r="BG241" s="127"/>
      <c r="BH241" s="127"/>
      <c r="BI241" s="127"/>
      <c r="BJ241" s="127"/>
      <c r="BK241" s="127"/>
      <c r="BL241" s="127"/>
      <c r="BM241" s="127"/>
      <c r="BN241" s="127"/>
      <c r="BO241" s="127"/>
      <c r="BP241" s="127"/>
      <c r="BQ241" s="127"/>
      <c r="BR241" s="127"/>
      <c r="BS241" s="127"/>
      <c r="BT241" s="127"/>
      <c r="BU241" s="127"/>
      <c r="BV241" s="127"/>
      <c r="BW241" s="127"/>
      <c r="BX241" s="127"/>
      <c r="BY241" s="127"/>
      <c r="BZ241" s="127"/>
      <c r="CA241" s="127"/>
      <c r="CB241" s="127"/>
      <c r="CC241" s="127"/>
      <c r="CD241" s="127"/>
      <c r="CE241" s="127"/>
      <c r="CF241" s="127"/>
      <c r="CG241" s="127"/>
      <c r="CH241" s="127"/>
      <c r="CI241" s="127"/>
      <c r="CJ241" s="127"/>
      <c r="CK241" s="127"/>
      <c r="CL241" s="127"/>
      <c r="CM241" s="127"/>
      <c r="CN241" s="127"/>
      <c r="CO241" s="127"/>
      <c r="CP241" s="127"/>
      <c r="CQ241" s="127"/>
      <c r="CR241" s="127"/>
      <c r="CS241" s="127"/>
      <c r="CT241" s="127"/>
      <c r="CU241" s="127"/>
      <c r="CV241" s="127"/>
    </row>
    <row r="242" spans="1:100" ht="15.6" customHeight="1" x14ac:dyDescent="0.2">
      <c r="A242" s="127"/>
      <c r="B242" s="127"/>
      <c r="C242" s="127"/>
      <c r="D242" s="127"/>
      <c r="E242" s="127"/>
      <c r="F242" s="127"/>
      <c r="G242" s="127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  <c r="BF242" s="127"/>
      <c r="BG242" s="127"/>
      <c r="BH242" s="127"/>
      <c r="BI242" s="127"/>
      <c r="BJ242" s="127"/>
      <c r="BK242" s="127"/>
      <c r="BL242" s="127"/>
      <c r="BM242" s="127"/>
      <c r="BN242" s="127"/>
      <c r="BO242" s="127"/>
      <c r="BP242" s="127"/>
      <c r="BQ242" s="127"/>
      <c r="BR242" s="127"/>
      <c r="BS242" s="127"/>
      <c r="BT242" s="127"/>
      <c r="BU242" s="127"/>
      <c r="BV242" s="127"/>
      <c r="BW242" s="127"/>
      <c r="BX242" s="127"/>
      <c r="BY242" s="127"/>
      <c r="BZ242" s="127"/>
      <c r="CA242" s="127"/>
      <c r="CB242" s="127"/>
      <c r="CC242" s="127"/>
      <c r="CD242" s="127"/>
      <c r="CE242" s="127"/>
      <c r="CF242" s="127"/>
      <c r="CG242" s="127"/>
      <c r="CH242" s="127"/>
      <c r="CI242" s="127"/>
      <c r="CJ242" s="127"/>
      <c r="CK242" s="127"/>
      <c r="CL242" s="127"/>
      <c r="CM242" s="127"/>
      <c r="CN242" s="127"/>
      <c r="CO242" s="127"/>
      <c r="CP242" s="127"/>
      <c r="CQ242" s="127"/>
      <c r="CR242" s="127"/>
      <c r="CS242" s="127"/>
      <c r="CT242" s="127"/>
      <c r="CU242" s="127"/>
      <c r="CV242" s="127"/>
    </row>
    <row r="243" spans="1:100" ht="15.6" customHeight="1" x14ac:dyDescent="0.2">
      <c r="A243" s="127"/>
      <c r="B243" s="127"/>
      <c r="C243" s="127"/>
      <c r="D243" s="127"/>
      <c r="E243" s="127"/>
      <c r="F243" s="127"/>
      <c r="G243" s="127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127"/>
      <c r="CU243" s="127"/>
      <c r="CV243" s="127"/>
    </row>
    <row r="244" spans="1:100" ht="15.6" customHeight="1" x14ac:dyDescent="0.2">
      <c r="A244" s="127"/>
      <c r="B244" s="127"/>
      <c r="C244" s="127"/>
      <c r="D244" s="127"/>
      <c r="E244" s="127"/>
      <c r="F244" s="127"/>
      <c r="G244" s="127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7"/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7"/>
      <c r="AR244" s="127"/>
      <c r="AS244" s="127"/>
      <c r="AT244" s="127"/>
      <c r="AU244" s="127"/>
      <c r="AV244" s="127"/>
      <c r="AW244" s="127"/>
      <c r="AX244" s="127"/>
      <c r="AY244" s="127"/>
      <c r="AZ244" s="127"/>
      <c r="BA244" s="127"/>
      <c r="BB244" s="127"/>
      <c r="BC244" s="127"/>
      <c r="BD244" s="127"/>
      <c r="BE244" s="127"/>
      <c r="BF244" s="127"/>
      <c r="BG244" s="127"/>
      <c r="BH244" s="127"/>
      <c r="BI244" s="127"/>
      <c r="BJ244" s="127"/>
      <c r="BK244" s="127"/>
      <c r="BL244" s="127"/>
      <c r="BM244" s="127"/>
      <c r="BN244" s="127"/>
      <c r="BO244" s="127"/>
      <c r="BP244" s="127"/>
      <c r="BQ244" s="127"/>
      <c r="BR244" s="127"/>
      <c r="BS244" s="127"/>
      <c r="BT244" s="127"/>
      <c r="BU244" s="127"/>
      <c r="BV244" s="127"/>
      <c r="BW244" s="127"/>
      <c r="BX244" s="127"/>
      <c r="BY244" s="127"/>
      <c r="BZ244" s="127"/>
      <c r="CA244" s="127"/>
      <c r="CB244" s="127"/>
      <c r="CC244" s="127"/>
      <c r="CD244" s="127"/>
      <c r="CE244" s="127"/>
      <c r="CF244" s="127"/>
      <c r="CG244" s="127"/>
      <c r="CH244" s="127"/>
      <c r="CI244" s="127"/>
      <c r="CJ244" s="127"/>
      <c r="CK244" s="127"/>
      <c r="CL244" s="127"/>
      <c r="CM244" s="127"/>
      <c r="CN244" s="127"/>
      <c r="CO244" s="127"/>
      <c r="CP244" s="127"/>
      <c r="CQ244" s="127"/>
      <c r="CR244" s="127"/>
      <c r="CS244" s="127"/>
      <c r="CT244" s="127"/>
      <c r="CU244" s="127"/>
      <c r="CV244" s="127"/>
    </row>
    <row r="245" spans="1:100" ht="15.6" customHeight="1" x14ac:dyDescent="0.2">
      <c r="A245" s="127"/>
      <c r="B245" s="127"/>
      <c r="C245" s="127"/>
      <c r="D245" s="127"/>
      <c r="E245" s="127"/>
      <c r="F245" s="127"/>
      <c r="G245" s="127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7"/>
      <c r="AW245" s="127"/>
      <c r="AX245" s="127"/>
      <c r="AY245" s="127"/>
      <c r="AZ245" s="127"/>
      <c r="BA245" s="127"/>
      <c r="BB245" s="127"/>
      <c r="BC245" s="127"/>
      <c r="BD245" s="127"/>
      <c r="BE245" s="127"/>
      <c r="BF245" s="127"/>
      <c r="BG245" s="127"/>
      <c r="BH245" s="127"/>
      <c r="BI245" s="127"/>
      <c r="BJ245" s="127"/>
      <c r="BK245" s="127"/>
      <c r="BL245" s="127"/>
      <c r="BM245" s="127"/>
      <c r="BN245" s="127"/>
      <c r="BO245" s="127"/>
      <c r="BP245" s="127"/>
      <c r="BQ245" s="127"/>
      <c r="BR245" s="127"/>
      <c r="BS245" s="127"/>
      <c r="BT245" s="127"/>
      <c r="BU245" s="127"/>
      <c r="BV245" s="127"/>
      <c r="BW245" s="127"/>
      <c r="BX245" s="127"/>
      <c r="BY245" s="127"/>
      <c r="BZ245" s="127"/>
      <c r="CA245" s="127"/>
      <c r="CB245" s="127"/>
      <c r="CC245" s="127"/>
      <c r="CD245" s="127"/>
      <c r="CE245" s="127"/>
      <c r="CF245" s="127"/>
      <c r="CG245" s="127"/>
      <c r="CH245" s="127"/>
      <c r="CI245" s="127"/>
      <c r="CJ245" s="127"/>
      <c r="CK245" s="127"/>
      <c r="CL245" s="127"/>
      <c r="CM245" s="127"/>
      <c r="CN245" s="127"/>
      <c r="CO245" s="127"/>
      <c r="CP245" s="127"/>
      <c r="CQ245" s="127"/>
      <c r="CR245" s="127"/>
      <c r="CS245" s="127"/>
      <c r="CT245" s="127"/>
      <c r="CU245" s="127"/>
      <c r="CV245" s="127"/>
    </row>
    <row r="246" spans="1:100" ht="15.6" customHeight="1" x14ac:dyDescent="0.2">
      <c r="A246" s="127"/>
      <c r="B246" s="127"/>
      <c r="C246" s="127"/>
      <c r="D246" s="127"/>
      <c r="E246" s="127"/>
      <c r="F246" s="127"/>
      <c r="G246" s="127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  <c r="AT246" s="127"/>
      <c r="AU246" s="127"/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  <c r="BG246" s="127"/>
      <c r="BH246" s="127"/>
      <c r="BI246" s="127"/>
      <c r="BJ246" s="127"/>
      <c r="BK246" s="127"/>
      <c r="BL246" s="127"/>
      <c r="BM246" s="127"/>
      <c r="BN246" s="127"/>
      <c r="BO246" s="127"/>
      <c r="BP246" s="127"/>
      <c r="BQ246" s="127"/>
      <c r="BR246" s="127"/>
      <c r="BS246" s="127"/>
      <c r="BT246" s="127"/>
      <c r="BU246" s="127"/>
      <c r="BV246" s="127"/>
      <c r="BW246" s="127"/>
      <c r="BX246" s="127"/>
      <c r="BY246" s="127"/>
      <c r="BZ246" s="127"/>
      <c r="CA246" s="127"/>
      <c r="CB246" s="127"/>
      <c r="CC246" s="127"/>
      <c r="CD246" s="127"/>
      <c r="CE246" s="127"/>
      <c r="CF246" s="127"/>
      <c r="CG246" s="127"/>
      <c r="CH246" s="127"/>
      <c r="CI246" s="127"/>
      <c r="CJ246" s="127"/>
      <c r="CK246" s="127"/>
      <c r="CL246" s="127"/>
      <c r="CM246" s="127"/>
      <c r="CN246" s="127"/>
      <c r="CO246" s="127"/>
      <c r="CP246" s="127"/>
      <c r="CQ246" s="127"/>
      <c r="CR246" s="127"/>
      <c r="CS246" s="127"/>
      <c r="CT246" s="127"/>
      <c r="CU246" s="127"/>
      <c r="CV246" s="127"/>
    </row>
    <row r="247" spans="1:100" ht="15.6" customHeight="1" x14ac:dyDescent="0.2">
      <c r="A247" s="127"/>
      <c r="B247" s="127"/>
      <c r="C247" s="127"/>
      <c r="D247" s="127"/>
      <c r="E247" s="127"/>
      <c r="F247" s="127"/>
      <c r="G247" s="127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  <c r="BG247" s="127"/>
      <c r="BH247" s="127"/>
      <c r="BI247" s="127"/>
      <c r="BJ247" s="127"/>
      <c r="BK247" s="127"/>
      <c r="BL247" s="127"/>
      <c r="BM247" s="127"/>
      <c r="BN247" s="127"/>
      <c r="BO247" s="127"/>
      <c r="BP247" s="127"/>
      <c r="BQ247" s="127"/>
      <c r="BR247" s="127"/>
      <c r="BS247" s="127"/>
      <c r="BT247" s="127"/>
      <c r="BU247" s="127"/>
      <c r="BV247" s="127"/>
      <c r="BW247" s="127"/>
      <c r="BX247" s="127"/>
      <c r="BY247" s="127"/>
      <c r="BZ247" s="127"/>
      <c r="CA247" s="127"/>
      <c r="CB247" s="127"/>
      <c r="CC247" s="127"/>
      <c r="CD247" s="127"/>
      <c r="CE247" s="127"/>
      <c r="CF247" s="127"/>
      <c r="CG247" s="127"/>
      <c r="CH247" s="127"/>
      <c r="CI247" s="127"/>
      <c r="CJ247" s="127"/>
      <c r="CK247" s="127"/>
      <c r="CL247" s="127"/>
      <c r="CM247" s="127"/>
      <c r="CN247" s="127"/>
      <c r="CO247" s="127"/>
      <c r="CP247" s="127"/>
      <c r="CQ247" s="127"/>
      <c r="CR247" s="127"/>
      <c r="CS247" s="127"/>
      <c r="CT247" s="127"/>
      <c r="CU247" s="127"/>
      <c r="CV247" s="127"/>
    </row>
    <row r="248" spans="1:100" ht="15.6" customHeight="1" x14ac:dyDescent="0.2">
      <c r="A248" s="127"/>
      <c r="B248" s="127"/>
      <c r="C248" s="127"/>
      <c r="D248" s="127"/>
      <c r="E248" s="127"/>
      <c r="F248" s="127"/>
      <c r="G248" s="127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  <c r="BF248" s="127"/>
      <c r="BG248" s="127"/>
      <c r="BH248" s="127"/>
      <c r="BI248" s="127"/>
      <c r="BJ248" s="127"/>
      <c r="BK248" s="127"/>
      <c r="BL248" s="127"/>
      <c r="BM248" s="127"/>
      <c r="BN248" s="127"/>
      <c r="BO248" s="127"/>
      <c r="BP248" s="127"/>
      <c r="BQ248" s="127"/>
      <c r="BR248" s="127"/>
      <c r="BS248" s="127"/>
      <c r="BT248" s="127"/>
      <c r="BU248" s="127"/>
      <c r="BV248" s="127"/>
      <c r="BW248" s="127"/>
      <c r="BX248" s="127"/>
      <c r="BY248" s="127"/>
      <c r="BZ248" s="127"/>
      <c r="CA248" s="127"/>
      <c r="CB248" s="127"/>
      <c r="CC248" s="127"/>
      <c r="CD248" s="127"/>
      <c r="CE248" s="127"/>
      <c r="CF248" s="127"/>
      <c r="CG248" s="127"/>
      <c r="CH248" s="127"/>
      <c r="CI248" s="127"/>
      <c r="CJ248" s="127"/>
      <c r="CK248" s="127"/>
      <c r="CL248" s="127"/>
      <c r="CM248" s="127"/>
      <c r="CN248" s="127"/>
      <c r="CO248" s="127"/>
      <c r="CP248" s="127"/>
      <c r="CQ248" s="127"/>
      <c r="CR248" s="127"/>
      <c r="CS248" s="127"/>
      <c r="CT248" s="127"/>
      <c r="CU248" s="127"/>
      <c r="CV248" s="127"/>
    </row>
    <row r="249" spans="1:100" ht="15.6" customHeight="1" x14ac:dyDescent="0.2">
      <c r="A249" s="127"/>
      <c r="B249" s="127"/>
      <c r="C249" s="127"/>
      <c r="D249" s="127"/>
      <c r="E249" s="127"/>
      <c r="F249" s="127"/>
      <c r="G249" s="127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127"/>
      <c r="CU249" s="127"/>
      <c r="CV249" s="127"/>
    </row>
    <row r="250" spans="1:100" ht="15.6" customHeight="1" x14ac:dyDescent="0.2">
      <c r="A250" s="127"/>
      <c r="B250" s="127"/>
      <c r="C250" s="127"/>
      <c r="D250" s="127"/>
      <c r="E250" s="127"/>
      <c r="F250" s="127"/>
      <c r="G250" s="127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127"/>
      <c r="AP250" s="127"/>
      <c r="AQ250" s="127"/>
      <c r="AR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  <c r="BG250" s="127"/>
      <c r="BH250" s="127"/>
      <c r="BI250" s="127"/>
      <c r="BJ250" s="127"/>
      <c r="BK250" s="127"/>
      <c r="BL250" s="127"/>
      <c r="BM250" s="127"/>
      <c r="BN250" s="127"/>
      <c r="BO250" s="127"/>
      <c r="BP250" s="127"/>
      <c r="BQ250" s="127"/>
      <c r="BR250" s="127"/>
      <c r="BS250" s="127"/>
      <c r="BT250" s="127"/>
      <c r="BU250" s="127"/>
      <c r="BV250" s="127"/>
      <c r="BW250" s="127"/>
      <c r="BX250" s="127"/>
      <c r="BY250" s="127"/>
      <c r="BZ250" s="127"/>
      <c r="CA250" s="127"/>
      <c r="CB250" s="127"/>
      <c r="CC250" s="127"/>
      <c r="CD250" s="127"/>
      <c r="CE250" s="127"/>
      <c r="CF250" s="127"/>
      <c r="CG250" s="127"/>
      <c r="CH250" s="127"/>
      <c r="CI250" s="127"/>
      <c r="CJ250" s="127"/>
      <c r="CK250" s="127"/>
      <c r="CL250" s="127"/>
      <c r="CM250" s="127"/>
      <c r="CN250" s="127"/>
      <c r="CO250" s="127"/>
      <c r="CP250" s="127"/>
      <c r="CQ250" s="127"/>
      <c r="CR250" s="127"/>
      <c r="CS250" s="127"/>
      <c r="CT250" s="127"/>
      <c r="CU250" s="127"/>
      <c r="CV250" s="127"/>
    </row>
    <row r="251" spans="1:100" ht="15.6" customHeight="1" x14ac:dyDescent="0.2">
      <c r="A251" s="127"/>
      <c r="B251" s="127"/>
      <c r="C251" s="127"/>
      <c r="D251" s="127"/>
      <c r="E251" s="127"/>
      <c r="F251" s="127"/>
      <c r="G251" s="127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  <c r="BJ251" s="127"/>
      <c r="BK251" s="127"/>
      <c r="BL251" s="127"/>
      <c r="BM251" s="127"/>
      <c r="BN251" s="127"/>
      <c r="BO251" s="127"/>
      <c r="BP251" s="127"/>
      <c r="BQ251" s="127"/>
      <c r="BR251" s="127"/>
      <c r="BS251" s="127"/>
      <c r="BT251" s="127"/>
      <c r="BU251" s="127"/>
      <c r="BV251" s="127"/>
      <c r="BW251" s="127"/>
      <c r="BX251" s="127"/>
      <c r="BY251" s="127"/>
      <c r="BZ251" s="127"/>
      <c r="CA251" s="127"/>
      <c r="CB251" s="127"/>
      <c r="CC251" s="127"/>
      <c r="CD251" s="127"/>
      <c r="CE251" s="127"/>
      <c r="CF251" s="127"/>
      <c r="CG251" s="127"/>
      <c r="CH251" s="127"/>
      <c r="CI251" s="127"/>
      <c r="CJ251" s="127"/>
      <c r="CK251" s="127"/>
      <c r="CL251" s="127"/>
      <c r="CM251" s="127"/>
      <c r="CN251" s="127"/>
      <c r="CO251" s="127"/>
      <c r="CP251" s="127"/>
      <c r="CQ251" s="127"/>
      <c r="CR251" s="127"/>
      <c r="CS251" s="127"/>
      <c r="CT251" s="127"/>
      <c r="CU251" s="127"/>
      <c r="CV251" s="127"/>
    </row>
    <row r="252" spans="1:100" ht="15.6" customHeight="1" x14ac:dyDescent="0.2">
      <c r="A252" s="127"/>
      <c r="B252" s="127"/>
      <c r="C252" s="127"/>
      <c r="D252" s="127"/>
      <c r="E252" s="127"/>
      <c r="F252" s="127"/>
      <c r="G252" s="127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Q252" s="127"/>
      <c r="BR252" s="127"/>
      <c r="BS252" s="127"/>
      <c r="BT252" s="127"/>
      <c r="BU252" s="127"/>
      <c r="BV252" s="127"/>
      <c r="BW252" s="127"/>
      <c r="BX252" s="127"/>
      <c r="BY252" s="127"/>
      <c r="BZ252" s="127"/>
      <c r="CA252" s="127"/>
      <c r="CB252" s="127"/>
      <c r="CC252" s="127"/>
      <c r="CD252" s="127"/>
      <c r="CE252" s="127"/>
      <c r="CF252" s="127"/>
      <c r="CG252" s="127"/>
      <c r="CH252" s="127"/>
      <c r="CI252" s="127"/>
      <c r="CJ252" s="127"/>
      <c r="CK252" s="127"/>
      <c r="CL252" s="127"/>
      <c r="CM252" s="127"/>
      <c r="CN252" s="127"/>
      <c r="CO252" s="127"/>
      <c r="CP252" s="127"/>
      <c r="CQ252" s="127"/>
      <c r="CR252" s="127"/>
      <c r="CS252" s="127"/>
      <c r="CT252" s="127"/>
      <c r="CU252" s="127"/>
      <c r="CV252" s="127"/>
    </row>
    <row r="253" spans="1:100" ht="15.6" customHeight="1" x14ac:dyDescent="0.2">
      <c r="A253" s="127"/>
      <c r="B253" s="127"/>
      <c r="C253" s="127"/>
      <c r="D253" s="127"/>
      <c r="E253" s="127"/>
      <c r="F253" s="127"/>
      <c r="G253" s="127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7"/>
      <c r="BR253" s="127"/>
      <c r="BS253" s="127"/>
      <c r="BT253" s="127"/>
      <c r="BU253" s="127"/>
      <c r="BV253" s="127"/>
      <c r="BW253" s="127"/>
      <c r="BX253" s="127"/>
      <c r="BY253" s="127"/>
      <c r="BZ253" s="127"/>
      <c r="CA253" s="127"/>
      <c r="CB253" s="127"/>
      <c r="CC253" s="127"/>
      <c r="CD253" s="127"/>
      <c r="CE253" s="127"/>
      <c r="CF253" s="127"/>
      <c r="CG253" s="127"/>
      <c r="CH253" s="127"/>
      <c r="CI253" s="127"/>
      <c r="CJ253" s="127"/>
      <c r="CK253" s="127"/>
      <c r="CL253" s="127"/>
      <c r="CM253" s="127"/>
      <c r="CN253" s="127"/>
      <c r="CO253" s="127"/>
      <c r="CP253" s="127"/>
      <c r="CQ253" s="127"/>
      <c r="CR253" s="127"/>
      <c r="CS253" s="127"/>
      <c r="CT253" s="127"/>
      <c r="CU253" s="127"/>
      <c r="CV253" s="127"/>
    </row>
    <row r="254" spans="1:100" ht="15.6" customHeight="1" x14ac:dyDescent="0.2">
      <c r="A254" s="127"/>
      <c r="B254" s="127"/>
      <c r="C254" s="127"/>
      <c r="D254" s="127"/>
      <c r="E254" s="127"/>
      <c r="F254" s="127"/>
      <c r="G254" s="127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Q254" s="127"/>
      <c r="BR254" s="127"/>
      <c r="BS254" s="127"/>
      <c r="BT254" s="127"/>
      <c r="BU254" s="127"/>
      <c r="BV254" s="127"/>
      <c r="BW254" s="127"/>
      <c r="BX254" s="127"/>
      <c r="BY254" s="127"/>
      <c r="BZ254" s="127"/>
      <c r="CA254" s="127"/>
      <c r="CB254" s="127"/>
      <c r="CC254" s="127"/>
      <c r="CD254" s="127"/>
      <c r="CE254" s="127"/>
      <c r="CF254" s="127"/>
      <c r="CG254" s="127"/>
      <c r="CH254" s="127"/>
      <c r="CI254" s="127"/>
      <c r="CJ254" s="127"/>
      <c r="CK254" s="127"/>
      <c r="CL254" s="127"/>
      <c r="CM254" s="127"/>
      <c r="CN254" s="127"/>
      <c r="CO254" s="127"/>
      <c r="CP254" s="127"/>
      <c r="CQ254" s="127"/>
      <c r="CR254" s="127"/>
      <c r="CS254" s="127"/>
      <c r="CT254" s="127"/>
      <c r="CU254" s="127"/>
      <c r="CV254" s="127"/>
    </row>
    <row r="255" spans="1:100" ht="15.6" customHeight="1" x14ac:dyDescent="0.2">
      <c r="A255" s="127"/>
      <c r="B255" s="127"/>
      <c r="C255" s="127"/>
      <c r="D255" s="127"/>
      <c r="E255" s="127"/>
      <c r="F255" s="127"/>
      <c r="G255" s="127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  <c r="BK255" s="127"/>
      <c r="BL255" s="127"/>
      <c r="BM255" s="127"/>
      <c r="BN255" s="127"/>
      <c r="BO255" s="127"/>
      <c r="BP255" s="127"/>
      <c r="BQ255" s="127"/>
      <c r="BR255" s="127"/>
      <c r="BS255" s="127"/>
      <c r="BT255" s="127"/>
      <c r="BU255" s="127"/>
      <c r="BV255" s="127"/>
      <c r="BW255" s="127"/>
      <c r="BX255" s="127"/>
      <c r="BY255" s="127"/>
      <c r="BZ255" s="127"/>
      <c r="CA255" s="127"/>
      <c r="CB255" s="127"/>
      <c r="CC255" s="127"/>
      <c r="CD255" s="127"/>
      <c r="CE255" s="127"/>
      <c r="CF255" s="127"/>
      <c r="CG255" s="127"/>
      <c r="CH255" s="127"/>
      <c r="CI255" s="127"/>
      <c r="CJ255" s="127"/>
      <c r="CK255" s="127"/>
      <c r="CL255" s="127"/>
      <c r="CM255" s="127"/>
      <c r="CN255" s="127"/>
      <c r="CO255" s="127"/>
      <c r="CP255" s="127"/>
      <c r="CQ255" s="127"/>
      <c r="CR255" s="127"/>
      <c r="CS255" s="127"/>
      <c r="CT255" s="127"/>
      <c r="CU255" s="127"/>
      <c r="CV255" s="127"/>
    </row>
    <row r="256" spans="1:100" ht="15.6" customHeight="1" x14ac:dyDescent="0.2">
      <c r="A256" s="127"/>
      <c r="B256" s="127"/>
      <c r="C256" s="127"/>
      <c r="D256" s="127"/>
      <c r="E256" s="127"/>
      <c r="F256" s="127"/>
      <c r="G256" s="127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7"/>
      <c r="BD256" s="127"/>
      <c r="BE256" s="127"/>
      <c r="BF256" s="127"/>
      <c r="BG256" s="127"/>
      <c r="BH256" s="127"/>
      <c r="BI256" s="127"/>
      <c r="BJ256" s="127"/>
      <c r="BK256" s="127"/>
      <c r="BL256" s="127"/>
      <c r="BM256" s="127"/>
      <c r="BN256" s="127"/>
      <c r="BO256" s="127"/>
      <c r="BP256" s="127"/>
      <c r="BQ256" s="127"/>
      <c r="BR256" s="127"/>
      <c r="BS256" s="127"/>
      <c r="BT256" s="127"/>
      <c r="BU256" s="127"/>
      <c r="BV256" s="127"/>
      <c r="BW256" s="127"/>
      <c r="BX256" s="127"/>
      <c r="BY256" s="127"/>
      <c r="BZ256" s="127"/>
      <c r="CA256" s="127"/>
      <c r="CB256" s="127"/>
      <c r="CC256" s="127"/>
      <c r="CD256" s="127"/>
      <c r="CE256" s="127"/>
      <c r="CF256" s="127"/>
      <c r="CG256" s="127"/>
      <c r="CH256" s="127"/>
      <c r="CI256" s="127"/>
      <c r="CJ256" s="127"/>
      <c r="CK256" s="127"/>
      <c r="CL256" s="127"/>
      <c r="CM256" s="127"/>
      <c r="CN256" s="127"/>
      <c r="CO256" s="127"/>
      <c r="CP256" s="127"/>
      <c r="CQ256" s="127"/>
      <c r="CR256" s="127"/>
      <c r="CS256" s="127"/>
      <c r="CT256" s="127"/>
      <c r="CU256" s="127"/>
      <c r="CV256" s="127"/>
    </row>
    <row r="257" spans="1:100" ht="15.6" customHeight="1" x14ac:dyDescent="0.2">
      <c r="A257" s="127"/>
      <c r="B257" s="127"/>
      <c r="C257" s="127"/>
      <c r="D257" s="127"/>
      <c r="E257" s="127"/>
      <c r="F257" s="127"/>
      <c r="G257" s="127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  <c r="BJ257" s="127"/>
      <c r="BK257" s="127"/>
      <c r="BL257" s="127"/>
      <c r="BM257" s="127"/>
      <c r="BN257" s="127"/>
      <c r="BO257" s="127"/>
      <c r="BP257" s="127"/>
      <c r="BQ257" s="127"/>
      <c r="BR257" s="127"/>
      <c r="BS257" s="127"/>
      <c r="BT257" s="127"/>
      <c r="BU257" s="127"/>
      <c r="BV257" s="127"/>
      <c r="BW257" s="127"/>
      <c r="BX257" s="127"/>
      <c r="BY257" s="127"/>
      <c r="BZ257" s="127"/>
      <c r="CA257" s="127"/>
      <c r="CB257" s="127"/>
      <c r="CC257" s="127"/>
      <c r="CD257" s="127"/>
      <c r="CE257" s="127"/>
      <c r="CF257" s="127"/>
      <c r="CG257" s="127"/>
      <c r="CH257" s="127"/>
      <c r="CI257" s="127"/>
      <c r="CJ257" s="127"/>
      <c r="CK257" s="127"/>
      <c r="CL257" s="127"/>
      <c r="CM257" s="127"/>
      <c r="CN257" s="127"/>
      <c r="CO257" s="127"/>
      <c r="CP257" s="127"/>
      <c r="CQ257" s="127"/>
      <c r="CR257" s="127"/>
      <c r="CS257" s="127"/>
      <c r="CT257" s="127"/>
      <c r="CU257" s="127"/>
      <c r="CV257" s="127"/>
    </row>
    <row r="258" spans="1:100" ht="15.6" customHeight="1" x14ac:dyDescent="0.2">
      <c r="A258" s="127"/>
      <c r="B258" s="127"/>
      <c r="C258" s="127"/>
      <c r="D258" s="127"/>
      <c r="E258" s="127"/>
      <c r="F258" s="127"/>
      <c r="G258" s="127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  <c r="BV258" s="127"/>
      <c r="BW258" s="127"/>
      <c r="BX258" s="127"/>
      <c r="BY258" s="127"/>
      <c r="BZ258" s="127"/>
      <c r="CA258" s="127"/>
      <c r="CB258" s="127"/>
      <c r="CC258" s="127"/>
      <c r="CD258" s="127"/>
      <c r="CE258" s="127"/>
      <c r="CF258" s="127"/>
      <c r="CG258" s="127"/>
      <c r="CH258" s="127"/>
      <c r="CI258" s="127"/>
      <c r="CJ258" s="127"/>
      <c r="CK258" s="127"/>
      <c r="CL258" s="127"/>
      <c r="CM258" s="127"/>
      <c r="CN258" s="127"/>
      <c r="CO258" s="127"/>
      <c r="CP258" s="127"/>
      <c r="CQ258" s="127"/>
      <c r="CR258" s="127"/>
      <c r="CS258" s="127"/>
      <c r="CT258" s="127"/>
      <c r="CU258" s="127"/>
      <c r="CV258" s="127"/>
    </row>
    <row r="259" spans="1:100" ht="15.6" customHeight="1" x14ac:dyDescent="0.2">
      <c r="A259" s="127"/>
      <c r="B259" s="127"/>
      <c r="C259" s="127"/>
      <c r="D259" s="127"/>
      <c r="E259" s="127"/>
      <c r="F259" s="127"/>
      <c r="G259" s="127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  <c r="BV259" s="127"/>
      <c r="BW259" s="127"/>
      <c r="BX259" s="127"/>
      <c r="BY259" s="127"/>
      <c r="BZ259" s="127"/>
      <c r="CA259" s="127"/>
      <c r="CB259" s="127"/>
      <c r="CC259" s="127"/>
      <c r="CD259" s="127"/>
      <c r="CE259" s="127"/>
      <c r="CF259" s="127"/>
      <c r="CG259" s="127"/>
      <c r="CH259" s="127"/>
      <c r="CI259" s="127"/>
      <c r="CJ259" s="127"/>
      <c r="CK259" s="127"/>
      <c r="CL259" s="127"/>
      <c r="CM259" s="127"/>
      <c r="CN259" s="127"/>
      <c r="CO259" s="127"/>
      <c r="CP259" s="127"/>
      <c r="CQ259" s="127"/>
      <c r="CR259" s="127"/>
      <c r="CS259" s="127"/>
      <c r="CT259" s="127"/>
      <c r="CU259" s="127"/>
      <c r="CV259" s="127"/>
    </row>
    <row r="260" spans="1:100" ht="15.6" customHeight="1" x14ac:dyDescent="0.2">
      <c r="A260" s="127"/>
      <c r="B260" s="127"/>
      <c r="C260" s="127"/>
      <c r="D260" s="127"/>
      <c r="E260" s="127"/>
      <c r="F260" s="127"/>
      <c r="G260" s="127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7"/>
      <c r="BR260" s="127"/>
      <c r="BS260" s="127"/>
      <c r="BT260" s="127"/>
      <c r="BU260" s="127"/>
      <c r="BV260" s="127"/>
      <c r="BW260" s="127"/>
      <c r="BX260" s="127"/>
      <c r="BY260" s="127"/>
      <c r="BZ260" s="127"/>
      <c r="CA260" s="127"/>
      <c r="CB260" s="127"/>
      <c r="CC260" s="127"/>
      <c r="CD260" s="127"/>
      <c r="CE260" s="127"/>
      <c r="CF260" s="127"/>
      <c r="CG260" s="127"/>
      <c r="CH260" s="127"/>
      <c r="CI260" s="127"/>
      <c r="CJ260" s="127"/>
      <c r="CK260" s="127"/>
      <c r="CL260" s="127"/>
      <c r="CM260" s="127"/>
      <c r="CN260" s="127"/>
      <c r="CO260" s="127"/>
      <c r="CP260" s="127"/>
      <c r="CQ260" s="127"/>
      <c r="CR260" s="127"/>
      <c r="CS260" s="127"/>
      <c r="CT260" s="127"/>
      <c r="CU260" s="127"/>
      <c r="CV260" s="127"/>
    </row>
    <row r="261" spans="1:100" ht="15.6" customHeight="1" x14ac:dyDescent="0.2">
      <c r="A261" s="127"/>
      <c r="B261" s="127"/>
      <c r="C261" s="127"/>
      <c r="D261" s="127"/>
      <c r="E261" s="127"/>
      <c r="F261" s="127"/>
      <c r="G261" s="127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  <c r="BB261" s="127"/>
      <c r="BC261" s="127"/>
      <c r="BD261" s="127"/>
      <c r="BE261" s="127"/>
      <c r="BF261" s="127"/>
      <c r="BG261" s="127"/>
      <c r="BH261" s="127"/>
      <c r="BI261" s="127"/>
      <c r="BJ261" s="127"/>
      <c r="BK261" s="127"/>
      <c r="BL261" s="127"/>
      <c r="BM261" s="127"/>
      <c r="BN261" s="127"/>
      <c r="BO261" s="127"/>
      <c r="BP261" s="127"/>
      <c r="BQ261" s="127"/>
      <c r="BR261" s="127"/>
      <c r="BS261" s="127"/>
      <c r="BT261" s="127"/>
      <c r="BU261" s="127"/>
      <c r="BV261" s="127"/>
      <c r="BW261" s="127"/>
      <c r="BX261" s="127"/>
      <c r="BY261" s="127"/>
      <c r="BZ261" s="127"/>
      <c r="CA261" s="127"/>
      <c r="CB261" s="127"/>
      <c r="CC261" s="127"/>
      <c r="CD261" s="127"/>
      <c r="CE261" s="127"/>
      <c r="CF261" s="127"/>
      <c r="CG261" s="127"/>
      <c r="CH261" s="127"/>
      <c r="CI261" s="127"/>
      <c r="CJ261" s="127"/>
      <c r="CK261" s="127"/>
      <c r="CL261" s="127"/>
      <c r="CM261" s="127"/>
      <c r="CN261" s="127"/>
      <c r="CO261" s="127"/>
      <c r="CP261" s="127"/>
      <c r="CQ261" s="127"/>
      <c r="CR261" s="127"/>
      <c r="CS261" s="127"/>
      <c r="CT261" s="127"/>
      <c r="CU261" s="127"/>
      <c r="CV261" s="127"/>
    </row>
    <row r="262" spans="1:100" ht="15.6" customHeight="1" x14ac:dyDescent="0.2">
      <c r="A262" s="127"/>
      <c r="B262" s="127"/>
      <c r="C262" s="127"/>
      <c r="D262" s="127"/>
      <c r="E262" s="127"/>
      <c r="F262" s="127"/>
      <c r="G262" s="127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  <c r="BB262" s="127"/>
      <c r="BC262" s="127"/>
      <c r="BD262" s="127"/>
      <c r="BE262" s="127"/>
      <c r="BF262" s="127"/>
      <c r="BG262" s="127"/>
      <c r="BH262" s="127"/>
      <c r="BI262" s="127"/>
      <c r="BJ262" s="127"/>
      <c r="BK262" s="127"/>
      <c r="BL262" s="127"/>
      <c r="BM262" s="127"/>
      <c r="BN262" s="127"/>
      <c r="BO262" s="127"/>
      <c r="BP262" s="127"/>
      <c r="BQ262" s="127"/>
      <c r="BR262" s="127"/>
      <c r="BS262" s="127"/>
      <c r="BT262" s="127"/>
      <c r="BU262" s="127"/>
      <c r="BV262" s="127"/>
      <c r="BW262" s="127"/>
      <c r="BX262" s="127"/>
      <c r="BY262" s="127"/>
      <c r="BZ262" s="127"/>
      <c r="CA262" s="127"/>
      <c r="CB262" s="127"/>
      <c r="CC262" s="127"/>
      <c r="CD262" s="127"/>
      <c r="CE262" s="127"/>
      <c r="CF262" s="127"/>
      <c r="CG262" s="127"/>
      <c r="CH262" s="127"/>
      <c r="CI262" s="127"/>
      <c r="CJ262" s="127"/>
      <c r="CK262" s="127"/>
      <c r="CL262" s="127"/>
      <c r="CM262" s="127"/>
      <c r="CN262" s="127"/>
      <c r="CO262" s="127"/>
      <c r="CP262" s="127"/>
      <c r="CQ262" s="127"/>
      <c r="CR262" s="127"/>
      <c r="CS262" s="127"/>
      <c r="CT262" s="127"/>
      <c r="CU262" s="127"/>
      <c r="CV262" s="127"/>
    </row>
    <row r="263" spans="1:100" ht="15.6" customHeight="1" x14ac:dyDescent="0.2">
      <c r="A263" s="127"/>
      <c r="B263" s="127"/>
      <c r="C263" s="127"/>
      <c r="D263" s="127"/>
      <c r="E263" s="127"/>
      <c r="F263" s="127"/>
      <c r="G263" s="127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  <c r="BB263" s="127"/>
      <c r="BC263" s="127"/>
      <c r="BD263" s="127"/>
      <c r="BE263" s="127"/>
      <c r="BF263" s="127"/>
      <c r="BG263" s="127"/>
      <c r="BH263" s="127"/>
      <c r="BI263" s="127"/>
      <c r="BJ263" s="127"/>
      <c r="BK263" s="127"/>
      <c r="BL263" s="127"/>
      <c r="BM263" s="127"/>
      <c r="BN263" s="127"/>
      <c r="BO263" s="127"/>
      <c r="BP263" s="127"/>
      <c r="BQ263" s="127"/>
      <c r="BR263" s="127"/>
      <c r="BS263" s="127"/>
      <c r="BT263" s="127"/>
      <c r="BU263" s="127"/>
      <c r="BV263" s="127"/>
      <c r="BW263" s="127"/>
      <c r="BX263" s="127"/>
      <c r="BY263" s="127"/>
      <c r="BZ263" s="127"/>
      <c r="CA263" s="127"/>
      <c r="CB263" s="127"/>
      <c r="CC263" s="127"/>
      <c r="CD263" s="127"/>
      <c r="CE263" s="127"/>
      <c r="CF263" s="127"/>
      <c r="CG263" s="127"/>
      <c r="CH263" s="127"/>
      <c r="CI263" s="127"/>
      <c r="CJ263" s="127"/>
      <c r="CK263" s="127"/>
      <c r="CL263" s="127"/>
      <c r="CM263" s="127"/>
      <c r="CN263" s="127"/>
      <c r="CO263" s="127"/>
      <c r="CP263" s="127"/>
      <c r="CQ263" s="127"/>
      <c r="CR263" s="127"/>
      <c r="CS263" s="127"/>
      <c r="CT263" s="127"/>
      <c r="CU263" s="127"/>
      <c r="CV263" s="127"/>
    </row>
    <row r="264" spans="1:100" ht="15.6" customHeight="1" x14ac:dyDescent="0.2">
      <c r="A264" s="127"/>
      <c r="B264" s="127"/>
      <c r="C264" s="127"/>
      <c r="D264" s="127"/>
      <c r="E264" s="127"/>
      <c r="F264" s="127"/>
      <c r="G264" s="127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7"/>
      <c r="X264" s="127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  <c r="BG264" s="127"/>
      <c r="BH264" s="127"/>
      <c r="BI264" s="127"/>
      <c r="BJ264" s="127"/>
      <c r="BK264" s="127"/>
      <c r="BL264" s="127"/>
      <c r="BM264" s="127"/>
      <c r="BN264" s="127"/>
      <c r="BO264" s="127"/>
      <c r="BP264" s="127"/>
      <c r="BQ264" s="127"/>
      <c r="BR264" s="127"/>
      <c r="BS264" s="127"/>
      <c r="BT264" s="127"/>
      <c r="BU264" s="127"/>
      <c r="BV264" s="127"/>
      <c r="BW264" s="127"/>
      <c r="BX264" s="127"/>
      <c r="BY264" s="127"/>
      <c r="BZ264" s="127"/>
      <c r="CA264" s="127"/>
      <c r="CB264" s="127"/>
      <c r="CC264" s="127"/>
      <c r="CD264" s="127"/>
      <c r="CE264" s="127"/>
      <c r="CF264" s="127"/>
      <c r="CG264" s="127"/>
      <c r="CH264" s="127"/>
      <c r="CI264" s="127"/>
      <c r="CJ264" s="127"/>
      <c r="CK264" s="127"/>
      <c r="CL264" s="127"/>
      <c r="CM264" s="127"/>
      <c r="CN264" s="127"/>
      <c r="CO264" s="127"/>
      <c r="CP264" s="127"/>
      <c r="CQ264" s="127"/>
      <c r="CR264" s="127"/>
      <c r="CS264" s="127"/>
      <c r="CT264" s="127"/>
      <c r="CU264" s="127"/>
      <c r="CV264" s="127"/>
    </row>
    <row r="265" spans="1:100" ht="15.6" customHeight="1" x14ac:dyDescent="0.2">
      <c r="A265" s="127"/>
      <c r="B265" s="127"/>
      <c r="C265" s="127"/>
      <c r="D265" s="127"/>
      <c r="E265" s="127"/>
      <c r="F265" s="127"/>
      <c r="G265" s="127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7"/>
      <c r="X265" s="127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  <c r="BV265" s="127"/>
      <c r="BW265" s="127"/>
      <c r="BX265" s="127"/>
      <c r="BY265" s="127"/>
      <c r="BZ265" s="127"/>
      <c r="CA265" s="127"/>
      <c r="CB265" s="127"/>
      <c r="CC265" s="127"/>
      <c r="CD265" s="127"/>
      <c r="CE265" s="127"/>
      <c r="CF265" s="127"/>
      <c r="CG265" s="127"/>
      <c r="CH265" s="127"/>
      <c r="CI265" s="127"/>
      <c r="CJ265" s="127"/>
      <c r="CK265" s="127"/>
      <c r="CL265" s="127"/>
      <c r="CM265" s="127"/>
      <c r="CN265" s="127"/>
      <c r="CO265" s="127"/>
      <c r="CP265" s="127"/>
      <c r="CQ265" s="127"/>
      <c r="CR265" s="127"/>
      <c r="CS265" s="127"/>
      <c r="CT265" s="127"/>
      <c r="CU265" s="127"/>
      <c r="CV265" s="127"/>
    </row>
    <row r="266" spans="1:100" ht="15.6" customHeight="1" x14ac:dyDescent="0.2">
      <c r="A266" s="127"/>
      <c r="B266" s="127"/>
      <c r="C266" s="127"/>
      <c r="D266" s="127"/>
      <c r="E266" s="127"/>
      <c r="F266" s="127"/>
      <c r="G266" s="127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  <c r="BG266" s="127"/>
      <c r="BH266" s="127"/>
      <c r="BI266" s="127"/>
      <c r="BJ266" s="127"/>
      <c r="BK266" s="127"/>
      <c r="BL266" s="127"/>
      <c r="BM266" s="127"/>
      <c r="BN266" s="127"/>
      <c r="BO266" s="127"/>
      <c r="BP266" s="127"/>
      <c r="BQ266" s="127"/>
      <c r="BR266" s="127"/>
      <c r="BS266" s="127"/>
      <c r="BT266" s="127"/>
      <c r="BU266" s="127"/>
      <c r="BV266" s="127"/>
      <c r="BW266" s="127"/>
      <c r="BX266" s="127"/>
      <c r="BY266" s="127"/>
      <c r="BZ266" s="127"/>
      <c r="CA266" s="127"/>
      <c r="CB266" s="127"/>
      <c r="CC266" s="127"/>
      <c r="CD266" s="127"/>
      <c r="CE266" s="127"/>
      <c r="CF266" s="127"/>
      <c r="CG266" s="127"/>
      <c r="CH266" s="127"/>
      <c r="CI266" s="127"/>
      <c r="CJ266" s="127"/>
      <c r="CK266" s="127"/>
      <c r="CL266" s="127"/>
      <c r="CM266" s="127"/>
      <c r="CN266" s="127"/>
      <c r="CO266" s="127"/>
      <c r="CP266" s="127"/>
      <c r="CQ266" s="127"/>
      <c r="CR266" s="127"/>
      <c r="CS266" s="127"/>
      <c r="CT266" s="127"/>
      <c r="CU266" s="127"/>
      <c r="CV266" s="127"/>
    </row>
    <row r="267" spans="1:100" ht="15.6" customHeight="1" x14ac:dyDescent="0.2">
      <c r="A267" s="127"/>
      <c r="B267" s="127"/>
      <c r="C267" s="127"/>
      <c r="D267" s="127"/>
      <c r="E267" s="127"/>
      <c r="F267" s="127"/>
      <c r="G267" s="127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  <c r="BK267" s="127"/>
      <c r="BL267" s="127"/>
      <c r="BM267" s="127"/>
      <c r="BN267" s="127"/>
      <c r="BO267" s="127"/>
      <c r="BP267" s="127"/>
      <c r="BQ267" s="127"/>
      <c r="BR267" s="127"/>
      <c r="BS267" s="127"/>
      <c r="BT267" s="127"/>
      <c r="BU267" s="127"/>
      <c r="BV267" s="127"/>
      <c r="BW267" s="127"/>
      <c r="BX267" s="127"/>
      <c r="BY267" s="127"/>
      <c r="BZ267" s="127"/>
      <c r="CA267" s="127"/>
      <c r="CB267" s="127"/>
      <c r="CC267" s="127"/>
      <c r="CD267" s="127"/>
      <c r="CE267" s="127"/>
      <c r="CF267" s="127"/>
      <c r="CG267" s="127"/>
      <c r="CH267" s="127"/>
      <c r="CI267" s="127"/>
      <c r="CJ267" s="127"/>
      <c r="CK267" s="127"/>
      <c r="CL267" s="127"/>
      <c r="CM267" s="127"/>
      <c r="CN267" s="127"/>
      <c r="CO267" s="127"/>
      <c r="CP267" s="127"/>
      <c r="CQ267" s="127"/>
      <c r="CR267" s="127"/>
      <c r="CS267" s="127"/>
      <c r="CT267" s="127"/>
      <c r="CU267" s="127"/>
      <c r="CV267" s="127"/>
    </row>
    <row r="268" spans="1:100" ht="15.6" customHeight="1" x14ac:dyDescent="0.2">
      <c r="A268" s="127"/>
      <c r="B268" s="127"/>
      <c r="C268" s="127"/>
      <c r="D268" s="127"/>
      <c r="E268" s="127"/>
      <c r="F268" s="127"/>
      <c r="G268" s="127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7"/>
      <c r="BM268" s="127"/>
      <c r="BN268" s="127"/>
      <c r="BO268" s="127"/>
      <c r="BP268" s="127"/>
      <c r="BQ268" s="127"/>
      <c r="BR268" s="127"/>
      <c r="BS268" s="127"/>
      <c r="BT268" s="127"/>
      <c r="BU268" s="127"/>
      <c r="BV268" s="127"/>
      <c r="BW268" s="127"/>
      <c r="BX268" s="127"/>
      <c r="BY268" s="127"/>
      <c r="BZ268" s="127"/>
      <c r="CA268" s="127"/>
      <c r="CB268" s="127"/>
      <c r="CC268" s="127"/>
      <c r="CD268" s="127"/>
      <c r="CE268" s="127"/>
      <c r="CF268" s="127"/>
      <c r="CG268" s="127"/>
      <c r="CH268" s="127"/>
      <c r="CI268" s="127"/>
      <c r="CJ268" s="127"/>
      <c r="CK268" s="127"/>
      <c r="CL268" s="127"/>
      <c r="CM268" s="127"/>
      <c r="CN268" s="127"/>
      <c r="CO268" s="127"/>
      <c r="CP268" s="127"/>
      <c r="CQ268" s="127"/>
      <c r="CR268" s="127"/>
      <c r="CS268" s="127"/>
      <c r="CT268" s="127"/>
      <c r="CU268" s="127"/>
      <c r="CV268" s="127"/>
    </row>
    <row r="269" spans="1:100" ht="15.6" customHeight="1" x14ac:dyDescent="0.2">
      <c r="A269" s="127"/>
      <c r="B269" s="127"/>
      <c r="C269" s="127"/>
      <c r="D269" s="127"/>
      <c r="E269" s="127"/>
      <c r="F269" s="127"/>
      <c r="G269" s="127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7"/>
      <c r="X269" s="127"/>
      <c r="Y269" s="127"/>
      <c r="Z269" s="127"/>
      <c r="AA269" s="127"/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  <c r="AY269" s="127"/>
      <c r="AZ269" s="127"/>
      <c r="BA269" s="127"/>
      <c r="BB269" s="127"/>
      <c r="BC269" s="127"/>
      <c r="BD269" s="127"/>
      <c r="BE269" s="127"/>
      <c r="BF269" s="127"/>
      <c r="BG269" s="127"/>
      <c r="BH269" s="127"/>
      <c r="BI269" s="127"/>
      <c r="BJ269" s="127"/>
      <c r="BK269" s="127"/>
      <c r="BL269" s="127"/>
      <c r="BM269" s="127"/>
      <c r="BN269" s="127"/>
      <c r="BO269" s="127"/>
      <c r="BP269" s="127"/>
      <c r="BQ269" s="127"/>
      <c r="BR269" s="127"/>
      <c r="BS269" s="127"/>
      <c r="BT269" s="127"/>
      <c r="BU269" s="127"/>
      <c r="BV269" s="127"/>
      <c r="BW269" s="127"/>
      <c r="BX269" s="127"/>
      <c r="BY269" s="127"/>
      <c r="BZ269" s="127"/>
      <c r="CA269" s="127"/>
      <c r="CB269" s="127"/>
      <c r="CC269" s="127"/>
      <c r="CD269" s="127"/>
      <c r="CE269" s="127"/>
      <c r="CF269" s="127"/>
      <c r="CG269" s="127"/>
      <c r="CH269" s="127"/>
      <c r="CI269" s="127"/>
      <c r="CJ269" s="127"/>
      <c r="CK269" s="127"/>
      <c r="CL269" s="127"/>
      <c r="CM269" s="127"/>
      <c r="CN269" s="127"/>
      <c r="CO269" s="127"/>
      <c r="CP269" s="127"/>
      <c r="CQ269" s="127"/>
      <c r="CR269" s="127"/>
      <c r="CS269" s="127"/>
      <c r="CT269" s="127"/>
      <c r="CU269" s="127"/>
      <c r="CV269" s="127"/>
    </row>
    <row r="270" spans="1:100" ht="15.6" customHeight="1" x14ac:dyDescent="0.2">
      <c r="A270" s="127"/>
      <c r="B270" s="127"/>
      <c r="C270" s="127"/>
      <c r="D270" s="127"/>
      <c r="E270" s="127"/>
      <c r="F270" s="127"/>
      <c r="G270" s="127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  <c r="BV270" s="127"/>
      <c r="BW270" s="127"/>
      <c r="BX270" s="127"/>
      <c r="BY270" s="127"/>
      <c r="BZ270" s="127"/>
      <c r="CA270" s="127"/>
      <c r="CB270" s="127"/>
      <c r="CC270" s="127"/>
      <c r="CD270" s="127"/>
      <c r="CE270" s="127"/>
      <c r="CF270" s="127"/>
      <c r="CG270" s="127"/>
      <c r="CH270" s="127"/>
      <c r="CI270" s="127"/>
      <c r="CJ270" s="127"/>
      <c r="CK270" s="127"/>
      <c r="CL270" s="127"/>
      <c r="CM270" s="127"/>
      <c r="CN270" s="127"/>
      <c r="CO270" s="127"/>
      <c r="CP270" s="127"/>
      <c r="CQ270" s="127"/>
      <c r="CR270" s="127"/>
      <c r="CS270" s="127"/>
      <c r="CT270" s="127"/>
      <c r="CU270" s="127"/>
      <c r="CV270" s="127"/>
    </row>
    <row r="271" spans="1:100" ht="15.6" customHeight="1" x14ac:dyDescent="0.2">
      <c r="A271" s="127"/>
      <c r="B271" s="127"/>
      <c r="C271" s="127"/>
      <c r="D271" s="127"/>
      <c r="E271" s="127"/>
      <c r="F271" s="127"/>
      <c r="G271" s="127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  <c r="BB271" s="127"/>
      <c r="BC271" s="127"/>
      <c r="BD271" s="127"/>
      <c r="BE271" s="127"/>
      <c r="BF271" s="127"/>
      <c r="BG271" s="127"/>
      <c r="BH271" s="127"/>
      <c r="BI271" s="127"/>
      <c r="BJ271" s="127"/>
      <c r="BK271" s="127"/>
      <c r="BL271" s="127"/>
      <c r="BM271" s="127"/>
      <c r="BN271" s="127"/>
      <c r="BO271" s="127"/>
      <c r="BP271" s="127"/>
      <c r="BQ271" s="127"/>
      <c r="BR271" s="127"/>
      <c r="BS271" s="127"/>
      <c r="BT271" s="127"/>
      <c r="BU271" s="127"/>
      <c r="BV271" s="127"/>
      <c r="BW271" s="127"/>
      <c r="BX271" s="127"/>
      <c r="BY271" s="127"/>
      <c r="BZ271" s="127"/>
      <c r="CA271" s="127"/>
      <c r="CB271" s="127"/>
      <c r="CC271" s="127"/>
      <c r="CD271" s="127"/>
      <c r="CE271" s="127"/>
      <c r="CF271" s="127"/>
      <c r="CG271" s="127"/>
      <c r="CH271" s="127"/>
      <c r="CI271" s="127"/>
      <c r="CJ271" s="127"/>
      <c r="CK271" s="127"/>
      <c r="CL271" s="127"/>
      <c r="CM271" s="127"/>
      <c r="CN271" s="127"/>
      <c r="CO271" s="127"/>
      <c r="CP271" s="127"/>
      <c r="CQ271" s="127"/>
      <c r="CR271" s="127"/>
      <c r="CS271" s="127"/>
      <c r="CT271" s="127"/>
      <c r="CU271" s="127"/>
      <c r="CV271" s="127"/>
    </row>
    <row r="272" spans="1:100" ht="15.6" customHeight="1" x14ac:dyDescent="0.2">
      <c r="A272" s="127"/>
      <c r="B272" s="127"/>
      <c r="C272" s="127"/>
      <c r="D272" s="127"/>
      <c r="E272" s="127"/>
      <c r="F272" s="127"/>
      <c r="G272" s="127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  <c r="BV272" s="127"/>
      <c r="BW272" s="127"/>
      <c r="BX272" s="127"/>
      <c r="BY272" s="127"/>
      <c r="BZ272" s="127"/>
      <c r="CA272" s="127"/>
      <c r="CB272" s="127"/>
      <c r="CC272" s="127"/>
      <c r="CD272" s="127"/>
      <c r="CE272" s="127"/>
      <c r="CF272" s="127"/>
      <c r="CG272" s="127"/>
      <c r="CH272" s="127"/>
      <c r="CI272" s="127"/>
      <c r="CJ272" s="127"/>
      <c r="CK272" s="127"/>
      <c r="CL272" s="127"/>
      <c r="CM272" s="127"/>
      <c r="CN272" s="127"/>
      <c r="CO272" s="127"/>
      <c r="CP272" s="127"/>
      <c r="CQ272" s="127"/>
      <c r="CR272" s="127"/>
      <c r="CS272" s="127"/>
      <c r="CT272" s="127"/>
      <c r="CU272" s="127"/>
      <c r="CV272" s="127"/>
    </row>
    <row r="273" spans="1:100" ht="15.6" customHeight="1" x14ac:dyDescent="0.2">
      <c r="A273" s="127"/>
      <c r="B273" s="127"/>
      <c r="C273" s="127"/>
      <c r="D273" s="127"/>
      <c r="E273" s="127"/>
      <c r="F273" s="127"/>
      <c r="G273" s="127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  <c r="BV273" s="127"/>
      <c r="BW273" s="127"/>
      <c r="BX273" s="127"/>
      <c r="BY273" s="127"/>
      <c r="BZ273" s="127"/>
      <c r="CA273" s="127"/>
      <c r="CB273" s="127"/>
      <c r="CC273" s="127"/>
      <c r="CD273" s="127"/>
      <c r="CE273" s="127"/>
      <c r="CF273" s="127"/>
      <c r="CG273" s="127"/>
      <c r="CH273" s="127"/>
      <c r="CI273" s="127"/>
      <c r="CJ273" s="127"/>
      <c r="CK273" s="127"/>
      <c r="CL273" s="127"/>
      <c r="CM273" s="127"/>
      <c r="CN273" s="127"/>
      <c r="CO273" s="127"/>
      <c r="CP273" s="127"/>
      <c r="CQ273" s="127"/>
      <c r="CR273" s="127"/>
      <c r="CS273" s="127"/>
      <c r="CT273" s="127"/>
      <c r="CU273" s="127"/>
      <c r="CV273" s="127"/>
    </row>
    <row r="274" spans="1:100" ht="15.6" customHeight="1" x14ac:dyDescent="0.2">
      <c r="A274" s="127"/>
      <c r="B274" s="127"/>
      <c r="C274" s="127"/>
      <c r="D274" s="127"/>
      <c r="E274" s="127"/>
      <c r="F274" s="127"/>
      <c r="G274" s="127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127"/>
      <c r="BZ274" s="127"/>
      <c r="CA274" s="127"/>
      <c r="CB274" s="127"/>
      <c r="CC274" s="127"/>
      <c r="CD274" s="127"/>
      <c r="CE274" s="127"/>
      <c r="CF274" s="127"/>
      <c r="CG274" s="127"/>
      <c r="CH274" s="127"/>
      <c r="CI274" s="127"/>
      <c r="CJ274" s="127"/>
      <c r="CK274" s="127"/>
      <c r="CL274" s="127"/>
      <c r="CM274" s="127"/>
      <c r="CN274" s="127"/>
      <c r="CO274" s="127"/>
      <c r="CP274" s="127"/>
      <c r="CQ274" s="127"/>
      <c r="CR274" s="127"/>
      <c r="CS274" s="127"/>
      <c r="CT274" s="127"/>
      <c r="CU274" s="127"/>
      <c r="CV274" s="127"/>
    </row>
    <row r="275" spans="1:100" ht="15.6" customHeight="1" x14ac:dyDescent="0.2">
      <c r="A275" s="127"/>
      <c r="B275" s="127"/>
      <c r="C275" s="127"/>
      <c r="D275" s="127"/>
      <c r="E275" s="127"/>
      <c r="F275" s="127"/>
      <c r="G275" s="127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  <c r="BV275" s="127"/>
      <c r="BW275" s="127"/>
      <c r="BX275" s="127"/>
      <c r="BY275" s="127"/>
      <c r="BZ275" s="127"/>
      <c r="CA275" s="127"/>
      <c r="CB275" s="127"/>
      <c r="CC275" s="127"/>
      <c r="CD275" s="127"/>
      <c r="CE275" s="127"/>
      <c r="CF275" s="127"/>
      <c r="CG275" s="127"/>
      <c r="CH275" s="127"/>
      <c r="CI275" s="127"/>
      <c r="CJ275" s="127"/>
      <c r="CK275" s="127"/>
      <c r="CL275" s="127"/>
      <c r="CM275" s="127"/>
      <c r="CN275" s="127"/>
      <c r="CO275" s="127"/>
      <c r="CP275" s="127"/>
      <c r="CQ275" s="127"/>
      <c r="CR275" s="127"/>
      <c r="CS275" s="127"/>
      <c r="CT275" s="127"/>
      <c r="CU275" s="127"/>
      <c r="CV275" s="127"/>
    </row>
    <row r="276" spans="1:100" ht="15.6" customHeight="1" x14ac:dyDescent="0.2">
      <c r="A276" s="127"/>
      <c r="B276" s="127"/>
      <c r="C276" s="127"/>
      <c r="D276" s="127"/>
      <c r="E276" s="127"/>
      <c r="F276" s="127"/>
      <c r="G276" s="127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  <c r="BO276" s="127"/>
      <c r="BP276" s="127"/>
      <c r="BQ276" s="127"/>
      <c r="BR276" s="127"/>
      <c r="BS276" s="127"/>
      <c r="BT276" s="127"/>
      <c r="BU276" s="127"/>
      <c r="BV276" s="127"/>
      <c r="BW276" s="127"/>
      <c r="BX276" s="127"/>
      <c r="BY276" s="127"/>
      <c r="BZ276" s="127"/>
      <c r="CA276" s="127"/>
      <c r="CB276" s="127"/>
      <c r="CC276" s="127"/>
      <c r="CD276" s="127"/>
      <c r="CE276" s="127"/>
      <c r="CF276" s="127"/>
      <c r="CG276" s="127"/>
      <c r="CH276" s="127"/>
      <c r="CI276" s="127"/>
      <c r="CJ276" s="127"/>
      <c r="CK276" s="127"/>
      <c r="CL276" s="127"/>
      <c r="CM276" s="127"/>
      <c r="CN276" s="127"/>
      <c r="CO276" s="127"/>
      <c r="CP276" s="127"/>
      <c r="CQ276" s="127"/>
      <c r="CR276" s="127"/>
      <c r="CS276" s="127"/>
      <c r="CT276" s="127"/>
      <c r="CU276" s="127"/>
      <c r="CV276" s="127"/>
    </row>
    <row r="277" spans="1:100" ht="15.6" customHeight="1" x14ac:dyDescent="0.2">
      <c r="A277" s="127"/>
      <c r="B277" s="127"/>
      <c r="C277" s="127"/>
      <c r="D277" s="127"/>
      <c r="E277" s="127"/>
      <c r="F277" s="127"/>
      <c r="G277" s="127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7"/>
      <c r="BU277" s="127"/>
      <c r="BV277" s="127"/>
      <c r="BW277" s="127"/>
      <c r="BX277" s="127"/>
      <c r="BY277" s="127"/>
      <c r="BZ277" s="127"/>
      <c r="CA277" s="127"/>
      <c r="CB277" s="127"/>
      <c r="CC277" s="127"/>
      <c r="CD277" s="127"/>
      <c r="CE277" s="127"/>
      <c r="CF277" s="127"/>
      <c r="CG277" s="127"/>
      <c r="CH277" s="127"/>
      <c r="CI277" s="127"/>
      <c r="CJ277" s="127"/>
      <c r="CK277" s="127"/>
      <c r="CL277" s="127"/>
      <c r="CM277" s="127"/>
      <c r="CN277" s="127"/>
      <c r="CO277" s="127"/>
      <c r="CP277" s="127"/>
      <c r="CQ277" s="127"/>
      <c r="CR277" s="127"/>
      <c r="CS277" s="127"/>
      <c r="CT277" s="127"/>
      <c r="CU277" s="127"/>
      <c r="CV277" s="127"/>
    </row>
    <row r="278" spans="1:100" ht="15.6" customHeight="1" x14ac:dyDescent="0.2">
      <c r="A278" s="127"/>
      <c r="B278" s="127"/>
      <c r="C278" s="127"/>
      <c r="D278" s="127"/>
      <c r="E278" s="127"/>
      <c r="F278" s="127"/>
      <c r="G278" s="127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7"/>
      <c r="BU278" s="127"/>
      <c r="BV278" s="127"/>
      <c r="BW278" s="127"/>
      <c r="BX278" s="127"/>
      <c r="BY278" s="127"/>
      <c r="BZ278" s="127"/>
      <c r="CA278" s="127"/>
      <c r="CB278" s="127"/>
      <c r="CC278" s="127"/>
      <c r="CD278" s="127"/>
      <c r="CE278" s="127"/>
      <c r="CF278" s="127"/>
      <c r="CG278" s="127"/>
      <c r="CH278" s="127"/>
      <c r="CI278" s="127"/>
      <c r="CJ278" s="127"/>
      <c r="CK278" s="127"/>
      <c r="CL278" s="127"/>
      <c r="CM278" s="127"/>
      <c r="CN278" s="127"/>
      <c r="CO278" s="127"/>
      <c r="CP278" s="127"/>
      <c r="CQ278" s="127"/>
      <c r="CR278" s="127"/>
      <c r="CS278" s="127"/>
      <c r="CT278" s="127"/>
      <c r="CU278" s="127"/>
      <c r="CV278" s="127"/>
    </row>
    <row r="279" spans="1:100" ht="15.6" customHeight="1" x14ac:dyDescent="0.2">
      <c r="A279" s="127"/>
      <c r="B279" s="127"/>
      <c r="C279" s="127"/>
      <c r="D279" s="127"/>
      <c r="E279" s="127"/>
      <c r="F279" s="127"/>
      <c r="G279" s="127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7"/>
      <c r="BT279" s="127"/>
      <c r="BU279" s="127"/>
      <c r="BV279" s="127"/>
      <c r="BW279" s="127"/>
      <c r="BX279" s="127"/>
      <c r="BY279" s="127"/>
      <c r="BZ279" s="127"/>
      <c r="CA279" s="127"/>
      <c r="CB279" s="127"/>
      <c r="CC279" s="127"/>
      <c r="CD279" s="127"/>
      <c r="CE279" s="127"/>
      <c r="CF279" s="127"/>
      <c r="CG279" s="127"/>
      <c r="CH279" s="127"/>
      <c r="CI279" s="127"/>
      <c r="CJ279" s="127"/>
      <c r="CK279" s="127"/>
      <c r="CL279" s="127"/>
      <c r="CM279" s="127"/>
      <c r="CN279" s="127"/>
      <c r="CO279" s="127"/>
      <c r="CP279" s="127"/>
      <c r="CQ279" s="127"/>
      <c r="CR279" s="127"/>
      <c r="CS279" s="127"/>
      <c r="CT279" s="127"/>
      <c r="CU279" s="127"/>
      <c r="CV279" s="127"/>
    </row>
    <row r="280" spans="1:100" ht="15.6" customHeight="1" x14ac:dyDescent="0.2">
      <c r="A280" s="127"/>
      <c r="B280" s="127"/>
      <c r="C280" s="127"/>
      <c r="D280" s="127"/>
      <c r="E280" s="127"/>
      <c r="F280" s="127"/>
      <c r="G280" s="127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  <c r="BG280" s="127"/>
      <c r="BH280" s="127"/>
      <c r="BI280" s="127"/>
      <c r="BJ280" s="127"/>
      <c r="BK280" s="127"/>
      <c r="BL280" s="127"/>
      <c r="BM280" s="127"/>
      <c r="BN280" s="127"/>
      <c r="BO280" s="127"/>
      <c r="BP280" s="127"/>
      <c r="BQ280" s="127"/>
      <c r="BR280" s="127"/>
      <c r="BS280" s="127"/>
      <c r="BT280" s="127"/>
      <c r="BU280" s="127"/>
      <c r="BV280" s="127"/>
      <c r="BW280" s="127"/>
      <c r="BX280" s="127"/>
      <c r="BY280" s="127"/>
      <c r="BZ280" s="127"/>
      <c r="CA280" s="127"/>
      <c r="CB280" s="127"/>
      <c r="CC280" s="127"/>
      <c r="CD280" s="127"/>
      <c r="CE280" s="127"/>
      <c r="CF280" s="127"/>
      <c r="CG280" s="127"/>
      <c r="CH280" s="127"/>
      <c r="CI280" s="127"/>
      <c r="CJ280" s="127"/>
      <c r="CK280" s="127"/>
      <c r="CL280" s="127"/>
      <c r="CM280" s="127"/>
      <c r="CN280" s="127"/>
      <c r="CO280" s="127"/>
      <c r="CP280" s="127"/>
      <c r="CQ280" s="127"/>
      <c r="CR280" s="127"/>
      <c r="CS280" s="127"/>
      <c r="CT280" s="127"/>
      <c r="CU280" s="127"/>
      <c r="CV280" s="127"/>
    </row>
    <row r="281" spans="1:100" ht="15.6" customHeight="1" x14ac:dyDescent="0.2">
      <c r="A281" s="127"/>
      <c r="B281" s="127"/>
      <c r="C281" s="127"/>
      <c r="D281" s="127"/>
      <c r="E281" s="127"/>
      <c r="F281" s="127"/>
      <c r="G281" s="127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7"/>
      <c r="BN281" s="127"/>
      <c r="BO281" s="127"/>
      <c r="BP281" s="127"/>
      <c r="BQ281" s="127"/>
      <c r="BR281" s="127"/>
      <c r="BS281" s="127"/>
      <c r="BT281" s="127"/>
      <c r="BU281" s="127"/>
      <c r="BV281" s="127"/>
      <c r="BW281" s="127"/>
      <c r="BX281" s="127"/>
      <c r="BY281" s="127"/>
      <c r="BZ281" s="127"/>
      <c r="CA281" s="127"/>
      <c r="CB281" s="127"/>
      <c r="CC281" s="127"/>
      <c r="CD281" s="127"/>
      <c r="CE281" s="127"/>
      <c r="CF281" s="127"/>
      <c r="CG281" s="127"/>
      <c r="CH281" s="127"/>
      <c r="CI281" s="127"/>
      <c r="CJ281" s="127"/>
      <c r="CK281" s="127"/>
      <c r="CL281" s="127"/>
      <c r="CM281" s="127"/>
      <c r="CN281" s="127"/>
      <c r="CO281" s="127"/>
      <c r="CP281" s="127"/>
      <c r="CQ281" s="127"/>
      <c r="CR281" s="127"/>
      <c r="CS281" s="127"/>
      <c r="CT281" s="127"/>
      <c r="CU281" s="127"/>
      <c r="CV281" s="127"/>
    </row>
    <row r="282" spans="1:100" ht="15.6" customHeight="1" x14ac:dyDescent="0.2">
      <c r="A282" s="127"/>
      <c r="B282" s="127"/>
      <c r="C282" s="127"/>
      <c r="D282" s="127"/>
      <c r="E282" s="127"/>
      <c r="F282" s="127"/>
      <c r="G282" s="127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  <c r="BG282" s="127"/>
      <c r="BH282" s="127"/>
      <c r="BI282" s="127"/>
      <c r="BJ282" s="127"/>
      <c r="BK282" s="127"/>
      <c r="BL282" s="127"/>
      <c r="BM282" s="127"/>
      <c r="BN282" s="127"/>
      <c r="BO282" s="127"/>
      <c r="BP282" s="127"/>
      <c r="BQ282" s="127"/>
      <c r="BR282" s="127"/>
      <c r="BS282" s="127"/>
      <c r="BT282" s="127"/>
      <c r="BU282" s="127"/>
      <c r="BV282" s="127"/>
      <c r="BW282" s="127"/>
      <c r="BX282" s="127"/>
      <c r="BY282" s="127"/>
      <c r="BZ282" s="127"/>
      <c r="CA282" s="127"/>
      <c r="CB282" s="127"/>
      <c r="CC282" s="127"/>
      <c r="CD282" s="127"/>
      <c r="CE282" s="127"/>
      <c r="CF282" s="127"/>
      <c r="CG282" s="127"/>
      <c r="CH282" s="127"/>
      <c r="CI282" s="127"/>
      <c r="CJ282" s="127"/>
      <c r="CK282" s="127"/>
      <c r="CL282" s="127"/>
      <c r="CM282" s="127"/>
      <c r="CN282" s="127"/>
      <c r="CO282" s="127"/>
      <c r="CP282" s="127"/>
      <c r="CQ282" s="127"/>
      <c r="CR282" s="127"/>
      <c r="CS282" s="127"/>
      <c r="CT282" s="127"/>
      <c r="CU282" s="127"/>
      <c r="CV282" s="127"/>
    </row>
    <row r="283" spans="1:100" ht="15.6" customHeight="1" x14ac:dyDescent="0.2">
      <c r="A283" s="127"/>
      <c r="B283" s="127"/>
      <c r="C283" s="127"/>
      <c r="D283" s="127"/>
      <c r="E283" s="127"/>
      <c r="F283" s="127"/>
      <c r="G283" s="127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7"/>
      <c r="BR283" s="127"/>
      <c r="BS283" s="127"/>
      <c r="BT283" s="127"/>
      <c r="BU283" s="127"/>
      <c r="BV283" s="127"/>
      <c r="BW283" s="127"/>
      <c r="BX283" s="127"/>
      <c r="BY283" s="127"/>
      <c r="BZ283" s="127"/>
      <c r="CA283" s="127"/>
      <c r="CB283" s="127"/>
      <c r="CC283" s="127"/>
      <c r="CD283" s="127"/>
      <c r="CE283" s="127"/>
      <c r="CF283" s="127"/>
      <c r="CG283" s="127"/>
      <c r="CH283" s="127"/>
      <c r="CI283" s="127"/>
      <c r="CJ283" s="127"/>
      <c r="CK283" s="127"/>
      <c r="CL283" s="127"/>
      <c r="CM283" s="127"/>
      <c r="CN283" s="127"/>
      <c r="CO283" s="127"/>
      <c r="CP283" s="127"/>
      <c r="CQ283" s="127"/>
      <c r="CR283" s="127"/>
      <c r="CS283" s="127"/>
      <c r="CT283" s="127"/>
      <c r="CU283" s="127"/>
      <c r="CV283" s="127"/>
    </row>
    <row r="284" spans="1:100" ht="15.6" customHeight="1" x14ac:dyDescent="0.2">
      <c r="A284" s="127"/>
      <c r="B284" s="127"/>
      <c r="C284" s="127"/>
      <c r="D284" s="127"/>
      <c r="E284" s="127"/>
      <c r="F284" s="127"/>
      <c r="G284" s="127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7"/>
      <c r="BR284" s="127"/>
      <c r="BS284" s="127"/>
      <c r="BT284" s="127"/>
      <c r="BU284" s="127"/>
      <c r="BV284" s="127"/>
      <c r="BW284" s="127"/>
      <c r="BX284" s="127"/>
      <c r="BY284" s="127"/>
      <c r="BZ284" s="127"/>
      <c r="CA284" s="127"/>
      <c r="CB284" s="127"/>
      <c r="CC284" s="127"/>
      <c r="CD284" s="127"/>
      <c r="CE284" s="127"/>
      <c r="CF284" s="127"/>
      <c r="CG284" s="127"/>
      <c r="CH284" s="127"/>
      <c r="CI284" s="127"/>
      <c r="CJ284" s="127"/>
      <c r="CK284" s="127"/>
      <c r="CL284" s="127"/>
      <c r="CM284" s="127"/>
      <c r="CN284" s="127"/>
      <c r="CO284" s="127"/>
      <c r="CP284" s="127"/>
      <c r="CQ284" s="127"/>
      <c r="CR284" s="127"/>
      <c r="CS284" s="127"/>
      <c r="CT284" s="127"/>
      <c r="CU284" s="127"/>
      <c r="CV284" s="127"/>
    </row>
    <row r="285" spans="1:100" ht="15.6" customHeight="1" x14ac:dyDescent="0.2">
      <c r="A285" s="127"/>
      <c r="B285" s="127"/>
      <c r="C285" s="127"/>
      <c r="D285" s="127"/>
      <c r="E285" s="127"/>
      <c r="F285" s="127"/>
      <c r="G285" s="127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  <c r="BG285" s="127"/>
      <c r="BH285" s="127"/>
      <c r="BI285" s="127"/>
      <c r="BJ285" s="127"/>
      <c r="BK285" s="127"/>
      <c r="BL285" s="127"/>
      <c r="BM285" s="127"/>
      <c r="BN285" s="127"/>
      <c r="BO285" s="127"/>
      <c r="BP285" s="127"/>
      <c r="BQ285" s="127"/>
      <c r="BR285" s="127"/>
      <c r="BS285" s="127"/>
      <c r="BT285" s="127"/>
      <c r="BU285" s="127"/>
      <c r="BV285" s="127"/>
      <c r="BW285" s="127"/>
      <c r="BX285" s="127"/>
      <c r="BY285" s="127"/>
      <c r="BZ285" s="127"/>
      <c r="CA285" s="127"/>
      <c r="CB285" s="127"/>
      <c r="CC285" s="127"/>
      <c r="CD285" s="127"/>
      <c r="CE285" s="127"/>
      <c r="CF285" s="127"/>
      <c r="CG285" s="127"/>
      <c r="CH285" s="127"/>
      <c r="CI285" s="127"/>
      <c r="CJ285" s="127"/>
      <c r="CK285" s="127"/>
      <c r="CL285" s="127"/>
      <c r="CM285" s="127"/>
      <c r="CN285" s="127"/>
      <c r="CO285" s="127"/>
      <c r="CP285" s="127"/>
      <c r="CQ285" s="127"/>
      <c r="CR285" s="127"/>
      <c r="CS285" s="127"/>
      <c r="CT285" s="127"/>
      <c r="CU285" s="127"/>
      <c r="CV285" s="127"/>
    </row>
    <row r="286" spans="1:100" ht="15.6" customHeight="1" x14ac:dyDescent="0.2">
      <c r="A286" s="127"/>
      <c r="B286" s="127"/>
      <c r="C286" s="127"/>
      <c r="D286" s="127"/>
      <c r="E286" s="127"/>
      <c r="F286" s="127"/>
      <c r="G286" s="127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27"/>
      <c r="AV286" s="127"/>
      <c r="AW286" s="127"/>
      <c r="AX286" s="127"/>
      <c r="AY286" s="127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  <c r="BJ286" s="127"/>
      <c r="BK286" s="127"/>
      <c r="BL286" s="127"/>
      <c r="BM286" s="127"/>
      <c r="BN286" s="127"/>
      <c r="BO286" s="127"/>
      <c r="BP286" s="127"/>
      <c r="BQ286" s="127"/>
      <c r="BR286" s="127"/>
      <c r="BS286" s="127"/>
      <c r="BT286" s="127"/>
      <c r="BU286" s="127"/>
      <c r="BV286" s="127"/>
      <c r="BW286" s="127"/>
      <c r="BX286" s="127"/>
      <c r="BY286" s="127"/>
      <c r="BZ286" s="127"/>
      <c r="CA286" s="127"/>
      <c r="CB286" s="127"/>
      <c r="CC286" s="127"/>
      <c r="CD286" s="127"/>
      <c r="CE286" s="127"/>
      <c r="CF286" s="127"/>
      <c r="CG286" s="127"/>
      <c r="CH286" s="127"/>
      <c r="CI286" s="127"/>
      <c r="CJ286" s="127"/>
      <c r="CK286" s="127"/>
      <c r="CL286" s="127"/>
      <c r="CM286" s="127"/>
      <c r="CN286" s="127"/>
      <c r="CO286" s="127"/>
      <c r="CP286" s="127"/>
      <c r="CQ286" s="127"/>
      <c r="CR286" s="127"/>
      <c r="CS286" s="127"/>
      <c r="CT286" s="127"/>
      <c r="CU286" s="127"/>
      <c r="CV286" s="127"/>
    </row>
    <row r="287" spans="1:100" ht="15.6" customHeight="1" x14ac:dyDescent="0.2">
      <c r="A287" s="127"/>
      <c r="B287" s="127"/>
      <c r="C287" s="127"/>
      <c r="D287" s="127"/>
      <c r="E287" s="127"/>
      <c r="F287" s="127"/>
      <c r="G287" s="127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/>
      <c r="AM287" s="127"/>
      <c r="AN287" s="127"/>
      <c r="AO287" s="127"/>
      <c r="AP287" s="127"/>
      <c r="AQ287" s="127"/>
      <c r="AR287" s="127"/>
      <c r="AS287" s="127"/>
      <c r="AT287" s="127"/>
      <c r="AU287" s="127"/>
      <c r="AV287" s="127"/>
      <c r="AW287" s="127"/>
      <c r="AX287" s="127"/>
      <c r="AY287" s="127"/>
      <c r="AZ287" s="127"/>
      <c r="BA287" s="127"/>
      <c r="BB287" s="127"/>
      <c r="BC287" s="127"/>
      <c r="BD287" s="127"/>
      <c r="BE287" s="127"/>
      <c r="BF287" s="127"/>
      <c r="BG287" s="127"/>
      <c r="BH287" s="127"/>
      <c r="BI287" s="127"/>
      <c r="BJ287" s="127"/>
      <c r="BK287" s="127"/>
      <c r="BL287" s="127"/>
      <c r="BM287" s="127"/>
      <c r="BN287" s="127"/>
      <c r="BO287" s="127"/>
      <c r="BP287" s="127"/>
      <c r="BQ287" s="127"/>
      <c r="BR287" s="127"/>
      <c r="BS287" s="127"/>
      <c r="BT287" s="127"/>
      <c r="BU287" s="127"/>
      <c r="BV287" s="127"/>
      <c r="BW287" s="127"/>
      <c r="BX287" s="127"/>
      <c r="BY287" s="127"/>
      <c r="BZ287" s="127"/>
      <c r="CA287" s="127"/>
      <c r="CB287" s="127"/>
      <c r="CC287" s="127"/>
      <c r="CD287" s="127"/>
      <c r="CE287" s="127"/>
      <c r="CF287" s="127"/>
      <c r="CG287" s="127"/>
      <c r="CH287" s="127"/>
      <c r="CI287" s="127"/>
      <c r="CJ287" s="127"/>
      <c r="CK287" s="127"/>
      <c r="CL287" s="127"/>
      <c r="CM287" s="127"/>
      <c r="CN287" s="127"/>
      <c r="CO287" s="127"/>
      <c r="CP287" s="127"/>
      <c r="CQ287" s="127"/>
      <c r="CR287" s="127"/>
      <c r="CS287" s="127"/>
      <c r="CT287" s="127"/>
      <c r="CU287" s="127"/>
      <c r="CV287" s="127"/>
    </row>
    <row r="288" spans="1:100" ht="15.6" customHeight="1" x14ac:dyDescent="0.2">
      <c r="A288" s="127"/>
      <c r="B288" s="127"/>
      <c r="C288" s="127"/>
      <c r="D288" s="127"/>
      <c r="E288" s="127"/>
      <c r="F288" s="127"/>
      <c r="G288" s="127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  <c r="BV288" s="127"/>
      <c r="BW288" s="127"/>
      <c r="BX288" s="127"/>
      <c r="BY288" s="127"/>
      <c r="BZ288" s="127"/>
      <c r="CA288" s="127"/>
      <c r="CB288" s="127"/>
      <c r="CC288" s="127"/>
      <c r="CD288" s="127"/>
      <c r="CE288" s="127"/>
      <c r="CF288" s="127"/>
      <c r="CG288" s="127"/>
      <c r="CH288" s="127"/>
      <c r="CI288" s="127"/>
      <c r="CJ288" s="127"/>
      <c r="CK288" s="127"/>
      <c r="CL288" s="127"/>
      <c r="CM288" s="127"/>
      <c r="CN288" s="127"/>
      <c r="CO288" s="127"/>
      <c r="CP288" s="127"/>
      <c r="CQ288" s="127"/>
      <c r="CR288" s="127"/>
      <c r="CS288" s="127"/>
      <c r="CT288" s="127"/>
      <c r="CU288" s="127"/>
      <c r="CV288" s="127"/>
    </row>
    <row r="289" spans="1:100" ht="15.6" customHeight="1" x14ac:dyDescent="0.2">
      <c r="A289" s="127"/>
      <c r="B289" s="127"/>
      <c r="C289" s="127"/>
      <c r="D289" s="127"/>
      <c r="E289" s="127"/>
      <c r="F289" s="127"/>
      <c r="G289" s="127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7"/>
      <c r="X289" s="127"/>
      <c r="Y289" s="127"/>
      <c r="Z289" s="127"/>
      <c r="AA289" s="127"/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  <c r="BJ289" s="127"/>
      <c r="BK289" s="127"/>
      <c r="BL289" s="127"/>
      <c r="BM289" s="127"/>
      <c r="BN289" s="127"/>
      <c r="BO289" s="127"/>
      <c r="BP289" s="127"/>
      <c r="BQ289" s="127"/>
      <c r="BR289" s="127"/>
      <c r="BS289" s="127"/>
      <c r="BT289" s="127"/>
      <c r="BU289" s="127"/>
      <c r="BV289" s="127"/>
      <c r="BW289" s="127"/>
      <c r="BX289" s="127"/>
      <c r="BY289" s="127"/>
      <c r="BZ289" s="127"/>
      <c r="CA289" s="127"/>
      <c r="CB289" s="127"/>
      <c r="CC289" s="127"/>
      <c r="CD289" s="127"/>
      <c r="CE289" s="127"/>
      <c r="CF289" s="127"/>
      <c r="CG289" s="127"/>
      <c r="CH289" s="127"/>
      <c r="CI289" s="127"/>
      <c r="CJ289" s="127"/>
      <c r="CK289" s="127"/>
      <c r="CL289" s="127"/>
      <c r="CM289" s="127"/>
      <c r="CN289" s="127"/>
      <c r="CO289" s="127"/>
      <c r="CP289" s="127"/>
      <c r="CQ289" s="127"/>
      <c r="CR289" s="127"/>
      <c r="CS289" s="127"/>
      <c r="CT289" s="127"/>
      <c r="CU289" s="127"/>
      <c r="CV289" s="127"/>
    </row>
    <row r="290" spans="1:100" ht="15.6" customHeight="1" x14ac:dyDescent="0.2">
      <c r="A290" s="127"/>
      <c r="B290" s="127"/>
      <c r="C290" s="127"/>
      <c r="D290" s="127"/>
      <c r="E290" s="127"/>
      <c r="F290" s="127"/>
      <c r="G290" s="127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7"/>
      <c r="X290" s="127"/>
      <c r="Y290" s="127"/>
      <c r="Z290" s="127"/>
      <c r="AA290" s="127"/>
      <c r="AB290" s="127"/>
      <c r="AC290" s="127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  <c r="BG290" s="127"/>
      <c r="BH290" s="127"/>
      <c r="BI290" s="127"/>
      <c r="BJ290" s="127"/>
      <c r="BK290" s="127"/>
      <c r="BL290" s="127"/>
      <c r="BM290" s="127"/>
      <c r="BN290" s="127"/>
      <c r="BO290" s="127"/>
      <c r="BP290" s="127"/>
      <c r="BQ290" s="127"/>
      <c r="BR290" s="127"/>
      <c r="BS290" s="127"/>
      <c r="BT290" s="127"/>
      <c r="BU290" s="127"/>
      <c r="BV290" s="127"/>
      <c r="BW290" s="127"/>
      <c r="BX290" s="127"/>
      <c r="BY290" s="127"/>
      <c r="BZ290" s="127"/>
      <c r="CA290" s="127"/>
      <c r="CB290" s="127"/>
      <c r="CC290" s="127"/>
      <c r="CD290" s="127"/>
      <c r="CE290" s="127"/>
      <c r="CF290" s="127"/>
      <c r="CG290" s="127"/>
      <c r="CH290" s="127"/>
      <c r="CI290" s="127"/>
      <c r="CJ290" s="127"/>
      <c r="CK290" s="127"/>
      <c r="CL290" s="127"/>
      <c r="CM290" s="127"/>
      <c r="CN290" s="127"/>
      <c r="CO290" s="127"/>
      <c r="CP290" s="127"/>
      <c r="CQ290" s="127"/>
      <c r="CR290" s="127"/>
      <c r="CS290" s="127"/>
      <c r="CT290" s="127"/>
      <c r="CU290" s="127"/>
      <c r="CV290" s="127"/>
    </row>
    <row r="291" spans="1:100" ht="15.6" customHeight="1" x14ac:dyDescent="0.2">
      <c r="A291" s="127"/>
      <c r="B291" s="127"/>
      <c r="C291" s="127"/>
      <c r="D291" s="127"/>
      <c r="E291" s="127"/>
      <c r="F291" s="127"/>
      <c r="G291" s="127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7"/>
      <c r="BL291" s="127"/>
      <c r="BM291" s="127"/>
      <c r="BN291" s="127"/>
      <c r="BO291" s="127"/>
      <c r="BP291" s="127"/>
      <c r="BQ291" s="127"/>
      <c r="BR291" s="127"/>
      <c r="BS291" s="127"/>
      <c r="BT291" s="127"/>
      <c r="BU291" s="127"/>
      <c r="BV291" s="127"/>
      <c r="BW291" s="127"/>
      <c r="BX291" s="127"/>
      <c r="BY291" s="127"/>
      <c r="BZ291" s="127"/>
      <c r="CA291" s="127"/>
      <c r="CB291" s="127"/>
      <c r="CC291" s="127"/>
      <c r="CD291" s="127"/>
      <c r="CE291" s="127"/>
      <c r="CF291" s="127"/>
      <c r="CG291" s="127"/>
      <c r="CH291" s="127"/>
      <c r="CI291" s="127"/>
      <c r="CJ291" s="127"/>
      <c r="CK291" s="127"/>
      <c r="CL291" s="127"/>
      <c r="CM291" s="127"/>
      <c r="CN291" s="127"/>
      <c r="CO291" s="127"/>
      <c r="CP291" s="127"/>
      <c r="CQ291" s="127"/>
      <c r="CR291" s="127"/>
      <c r="CS291" s="127"/>
      <c r="CT291" s="127"/>
      <c r="CU291" s="127"/>
      <c r="CV291" s="127"/>
    </row>
    <row r="292" spans="1:100" ht="15.6" customHeight="1" x14ac:dyDescent="0.2">
      <c r="A292" s="127"/>
      <c r="B292" s="127"/>
      <c r="C292" s="127"/>
      <c r="D292" s="127"/>
      <c r="E292" s="127"/>
      <c r="F292" s="127"/>
      <c r="G292" s="127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7"/>
      <c r="X292" s="127"/>
      <c r="Y292" s="127"/>
      <c r="Z292" s="127"/>
      <c r="AA292" s="127"/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7"/>
      <c r="AW292" s="127"/>
      <c r="AX292" s="127"/>
      <c r="AY292" s="127"/>
      <c r="AZ292" s="127"/>
      <c r="BA292" s="127"/>
      <c r="BB292" s="127"/>
      <c r="BC292" s="127"/>
      <c r="BD292" s="127"/>
      <c r="BE292" s="127"/>
      <c r="BF292" s="127"/>
      <c r="BG292" s="127"/>
      <c r="BH292" s="127"/>
      <c r="BI292" s="127"/>
      <c r="BJ292" s="127"/>
      <c r="BK292" s="127"/>
      <c r="BL292" s="127"/>
      <c r="BM292" s="127"/>
      <c r="BN292" s="127"/>
      <c r="BO292" s="127"/>
      <c r="BP292" s="127"/>
      <c r="BQ292" s="127"/>
      <c r="BR292" s="127"/>
      <c r="BS292" s="127"/>
      <c r="BT292" s="127"/>
      <c r="BU292" s="127"/>
      <c r="BV292" s="127"/>
      <c r="BW292" s="127"/>
      <c r="BX292" s="127"/>
      <c r="BY292" s="127"/>
      <c r="BZ292" s="127"/>
      <c r="CA292" s="127"/>
      <c r="CB292" s="127"/>
      <c r="CC292" s="127"/>
      <c r="CD292" s="127"/>
      <c r="CE292" s="127"/>
      <c r="CF292" s="127"/>
      <c r="CG292" s="127"/>
      <c r="CH292" s="127"/>
      <c r="CI292" s="127"/>
      <c r="CJ292" s="127"/>
      <c r="CK292" s="127"/>
      <c r="CL292" s="127"/>
      <c r="CM292" s="127"/>
      <c r="CN292" s="127"/>
      <c r="CO292" s="127"/>
      <c r="CP292" s="127"/>
      <c r="CQ292" s="127"/>
      <c r="CR292" s="127"/>
      <c r="CS292" s="127"/>
      <c r="CT292" s="127"/>
      <c r="CU292" s="127"/>
      <c r="CV292" s="127"/>
    </row>
    <row r="293" spans="1:100" ht="15.6" customHeight="1" x14ac:dyDescent="0.2">
      <c r="A293" s="127"/>
      <c r="B293" s="127"/>
      <c r="C293" s="127"/>
      <c r="D293" s="127"/>
      <c r="E293" s="127"/>
      <c r="F293" s="127"/>
      <c r="G293" s="127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7"/>
      <c r="AW293" s="127"/>
      <c r="AX293" s="127"/>
      <c r="AY293" s="127"/>
      <c r="AZ293" s="127"/>
      <c r="BA293" s="127"/>
      <c r="BB293" s="127"/>
      <c r="BC293" s="127"/>
      <c r="BD293" s="127"/>
      <c r="BE293" s="127"/>
      <c r="BF293" s="127"/>
      <c r="BG293" s="127"/>
      <c r="BH293" s="127"/>
      <c r="BI293" s="127"/>
      <c r="BJ293" s="127"/>
      <c r="BK293" s="127"/>
      <c r="BL293" s="127"/>
      <c r="BM293" s="127"/>
      <c r="BN293" s="127"/>
      <c r="BO293" s="127"/>
      <c r="BP293" s="127"/>
      <c r="BQ293" s="127"/>
      <c r="BR293" s="127"/>
      <c r="BS293" s="127"/>
      <c r="BT293" s="127"/>
      <c r="BU293" s="127"/>
      <c r="BV293" s="127"/>
      <c r="BW293" s="127"/>
      <c r="BX293" s="127"/>
      <c r="BY293" s="127"/>
      <c r="BZ293" s="127"/>
      <c r="CA293" s="127"/>
      <c r="CB293" s="127"/>
      <c r="CC293" s="127"/>
      <c r="CD293" s="127"/>
      <c r="CE293" s="127"/>
      <c r="CF293" s="127"/>
      <c r="CG293" s="127"/>
      <c r="CH293" s="127"/>
      <c r="CI293" s="127"/>
      <c r="CJ293" s="127"/>
      <c r="CK293" s="127"/>
      <c r="CL293" s="127"/>
      <c r="CM293" s="127"/>
      <c r="CN293" s="127"/>
      <c r="CO293" s="127"/>
      <c r="CP293" s="127"/>
      <c r="CQ293" s="127"/>
      <c r="CR293" s="127"/>
      <c r="CS293" s="127"/>
      <c r="CT293" s="127"/>
      <c r="CU293" s="127"/>
      <c r="CV293" s="127"/>
    </row>
    <row r="294" spans="1:100" ht="15.6" customHeight="1" x14ac:dyDescent="0.2">
      <c r="A294" s="127"/>
      <c r="B294" s="127"/>
      <c r="C294" s="127"/>
      <c r="D294" s="127"/>
      <c r="E294" s="127"/>
      <c r="F294" s="127"/>
      <c r="G294" s="127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27"/>
      <c r="AP294" s="127"/>
      <c r="AQ294" s="127"/>
      <c r="AR294" s="127"/>
      <c r="AS294" s="127"/>
      <c r="AT294" s="127"/>
      <c r="AU294" s="127"/>
      <c r="AV294" s="127"/>
      <c r="AW294" s="127"/>
      <c r="AX294" s="127"/>
      <c r="AY294" s="127"/>
      <c r="AZ294" s="127"/>
      <c r="BA294" s="127"/>
      <c r="BB294" s="127"/>
      <c r="BC294" s="127"/>
      <c r="BD294" s="127"/>
      <c r="BE294" s="127"/>
      <c r="BF294" s="127"/>
      <c r="BG294" s="127"/>
      <c r="BH294" s="127"/>
      <c r="BI294" s="127"/>
      <c r="BJ294" s="127"/>
      <c r="BK294" s="127"/>
      <c r="BL294" s="127"/>
      <c r="BM294" s="127"/>
      <c r="BN294" s="127"/>
      <c r="BO294" s="127"/>
      <c r="BP294" s="127"/>
      <c r="BQ294" s="127"/>
      <c r="BR294" s="127"/>
      <c r="BS294" s="127"/>
      <c r="BT294" s="127"/>
      <c r="BU294" s="127"/>
      <c r="BV294" s="127"/>
      <c r="BW294" s="127"/>
      <c r="BX294" s="127"/>
      <c r="BY294" s="127"/>
      <c r="BZ294" s="127"/>
      <c r="CA294" s="127"/>
      <c r="CB294" s="127"/>
      <c r="CC294" s="127"/>
      <c r="CD294" s="127"/>
      <c r="CE294" s="127"/>
      <c r="CF294" s="127"/>
      <c r="CG294" s="127"/>
      <c r="CH294" s="127"/>
      <c r="CI294" s="127"/>
      <c r="CJ294" s="127"/>
      <c r="CK294" s="127"/>
      <c r="CL294" s="127"/>
      <c r="CM294" s="127"/>
      <c r="CN294" s="127"/>
      <c r="CO294" s="127"/>
      <c r="CP294" s="127"/>
      <c r="CQ294" s="127"/>
      <c r="CR294" s="127"/>
      <c r="CS294" s="127"/>
      <c r="CT294" s="127"/>
      <c r="CU294" s="127"/>
      <c r="CV294" s="127"/>
    </row>
    <row r="295" spans="1:100" ht="15.6" customHeight="1" x14ac:dyDescent="0.2">
      <c r="A295" s="127"/>
      <c r="B295" s="127"/>
      <c r="C295" s="127"/>
      <c r="D295" s="127"/>
      <c r="E295" s="127"/>
      <c r="F295" s="127"/>
      <c r="G295" s="127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7"/>
      <c r="X295" s="127"/>
      <c r="Y295" s="127"/>
      <c r="Z295" s="127"/>
      <c r="AA295" s="127"/>
      <c r="AB295" s="127"/>
      <c r="AC295" s="127"/>
      <c r="AD295" s="127"/>
      <c r="AE295" s="127"/>
      <c r="AF295" s="127"/>
      <c r="AG295" s="127"/>
      <c r="AH295" s="127"/>
      <c r="AI295" s="127"/>
      <c r="AJ295" s="127"/>
      <c r="AK295" s="127"/>
      <c r="AL295" s="127"/>
      <c r="AM295" s="127"/>
      <c r="AN295" s="127"/>
      <c r="AO295" s="127"/>
      <c r="AP295" s="127"/>
      <c r="AQ295" s="127"/>
      <c r="AR295" s="127"/>
      <c r="AS295" s="127"/>
      <c r="AT295" s="127"/>
      <c r="AU295" s="127"/>
      <c r="AV295" s="127"/>
      <c r="AW295" s="127"/>
      <c r="AX295" s="127"/>
      <c r="AY295" s="127"/>
      <c r="AZ295" s="127"/>
      <c r="BA295" s="127"/>
      <c r="BB295" s="127"/>
      <c r="BC295" s="127"/>
      <c r="BD295" s="127"/>
      <c r="BE295" s="127"/>
      <c r="BF295" s="127"/>
      <c r="BG295" s="127"/>
      <c r="BH295" s="127"/>
      <c r="BI295" s="127"/>
      <c r="BJ295" s="127"/>
      <c r="BK295" s="127"/>
      <c r="BL295" s="127"/>
      <c r="BM295" s="127"/>
      <c r="BN295" s="127"/>
      <c r="BO295" s="127"/>
      <c r="BP295" s="127"/>
      <c r="BQ295" s="127"/>
      <c r="BR295" s="127"/>
      <c r="BS295" s="127"/>
      <c r="BT295" s="127"/>
      <c r="BU295" s="127"/>
      <c r="BV295" s="127"/>
      <c r="BW295" s="127"/>
      <c r="BX295" s="127"/>
      <c r="BY295" s="127"/>
      <c r="BZ295" s="127"/>
      <c r="CA295" s="127"/>
      <c r="CB295" s="127"/>
      <c r="CC295" s="127"/>
      <c r="CD295" s="127"/>
      <c r="CE295" s="127"/>
      <c r="CF295" s="127"/>
      <c r="CG295" s="127"/>
      <c r="CH295" s="127"/>
      <c r="CI295" s="127"/>
      <c r="CJ295" s="127"/>
      <c r="CK295" s="127"/>
      <c r="CL295" s="127"/>
      <c r="CM295" s="127"/>
      <c r="CN295" s="127"/>
      <c r="CO295" s="127"/>
      <c r="CP295" s="127"/>
      <c r="CQ295" s="127"/>
      <c r="CR295" s="127"/>
      <c r="CS295" s="127"/>
      <c r="CT295" s="127"/>
      <c r="CU295" s="127"/>
      <c r="CV295" s="127"/>
    </row>
    <row r="296" spans="1:100" ht="15.6" customHeight="1" x14ac:dyDescent="0.2">
      <c r="A296" s="127"/>
      <c r="B296" s="127"/>
      <c r="C296" s="127"/>
      <c r="D296" s="127"/>
      <c r="E296" s="127"/>
      <c r="F296" s="127"/>
      <c r="G296" s="127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  <c r="AH296" s="127"/>
      <c r="AI296" s="127"/>
      <c r="AJ296" s="127"/>
      <c r="AK296" s="127"/>
      <c r="AL296" s="127"/>
      <c r="AM296" s="127"/>
      <c r="AN296" s="127"/>
      <c r="AO296" s="127"/>
      <c r="AP296" s="127"/>
      <c r="AQ296" s="127"/>
      <c r="AR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7"/>
      <c r="BC296" s="127"/>
      <c r="BD296" s="127"/>
      <c r="BE296" s="127"/>
      <c r="BF296" s="127"/>
      <c r="BG296" s="127"/>
      <c r="BH296" s="127"/>
      <c r="BI296" s="127"/>
      <c r="BJ296" s="127"/>
      <c r="BK296" s="127"/>
      <c r="BL296" s="127"/>
      <c r="BM296" s="127"/>
      <c r="BN296" s="127"/>
      <c r="BO296" s="127"/>
      <c r="BP296" s="127"/>
      <c r="BQ296" s="127"/>
      <c r="BR296" s="127"/>
      <c r="BS296" s="127"/>
      <c r="BT296" s="127"/>
      <c r="BU296" s="127"/>
      <c r="BV296" s="127"/>
      <c r="BW296" s="127"/>
      <c r="BX296" s="127"/>
      <c r="BY296" s="127"/>
      <c r="BZ296" s="127"/>
      <c r="CA296" s="127"/>
      <c r="CB296" s="127"/>
      <c r="CC296" s="127"/>
      <c r="CD296" s="127"/>
      <c r="CE296" s="127"/>
      <c r="CF296" s="127"/>
      <c r="CG296" s="127"/>
      <c r="CH296" s="127"/>
      <c r="CI296" s="127"/>
      <c r="CJ296" s="127"/>
      <c r="CK296" s="127"/>
      <c r="CL296" s="127"/>
      <c r="CM296" s="127"/>
      <c r="CN296" s="127"/>
      <c r="CO296" s="127"/>
      <c r="CP296" s="127"/>
      <c r="CQ296" s="127"/>
      <c r="CR296" s="127"/>
      <c r="CS296" s="127"/>
      <c r="CT296" s="127"/>
      <c r="CU296" s="127"/>
      <c r="CV296" s="127"/>
    </row>
    <row r="297" spans="1:100" ht="15.6" customHeight="1" x14ac:dyDescent="0.2">
      <c r="A297" s="127"/>
      <c r="B297" s="127"/>
      <c r="C297" s="127"/>
      <c r="D297" s="127"/>
      <c r="E297" s="127"/>
      <c r="F297" s="127"/>
      <c r="G297" s="127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7"/>
      <c r="X297" s="127"/>
      <c r="Y297" s="127"/>
      <c r="Z297" s="127"/>
      <c r="AA297" s="127"/>
      <c r="AB297" s="127"/>
      <c r="AC297" s="127"/>
      <c r="AD297" s="127"/>
      <c r="AE297" s="127"/>
      <c r="AF297" s="127"/>
      <c r="AG297" s="127"/>
      <c r="AH297" s="127"/>
      <c r="AI297" s="127"/>
      <c r="AJ297" s="127"/>
      <c r="AK297" s="127"/>
      <c r="AL297" s="127"/>
      <c r="AM297" s="127"/>
      <c r="AN297" s="127"/>
      <c r="AO297" s="127"/>
      <c r="AP297" s="127"/>
      <c r="AQ297" s="127"/>
      <c r="AR297" s="127"/>
      <c r="AS297" s="127"/>
      <c r="AT297" s="127"/>
      <c r="AU297" s="127"/>
      <c r="AV297" s="127"/>
      <c r="AW297" s="127"/>
      <c r="AX297" s="127"/>
      <c r="AY297" s="127"/>
      <c r="AZ297" s="127"/>
      <c r="BA297" s="127"/>
      <c r="BB297" s="127"/>
      <c r="BC297" s="127"/>
      <c r="BD297" s="127"/>
      <c r="BE297" s="127"/>
      <c r="BF297" s="127"/>
      <c r="BG297" s="127"/>
      <c r="BH297" s="127"/>
      <c r="BI297" s="127"/>
      <c r="BJ297" s="127"/>
      <c r="BK297" s="127"/>
      <c r="BL297" s="127"/>
      <c r="BM297" s="127"/>
      <c r="BN297" s="127"/>
      <c r="BO297" s="127"/>
      <c r="BP297" s="127"/>
      <c r="BQ297" s="127"/>
      <c r="BR297" s="127"/>
      <c r="BS297" s="127"/>
      <c r="BT297" s="127"/>
      <c r="BU297" s="127"/>
      <c r="BV297" s="127"/>
      <c r="BW297" s="127"/>
      <c r="BX297" s="127"/>
      <c r="BY297" s="127"/>
      <c r="BZ297" s="127"/>
      <c r="CA297" s="127"/>
      <c r="CB297" s="127"/>
      <c r="CC297" s="127"/>
      <c r="CD297" s="127"/>
      <c r="CE297" s="127"/>
      <c r="CF297" s="127"/>
      <c r="CG297" s="127"/>
      <c r="CH297" s="127"/>
      <c r="CI297" s="127"/>
      <c r="CJ297" s="127"/>
      <c r="CK297" s="127"/>
      <c r="CL297" s="127"/>
      <c r="CM297" s="127"/>
      <c r="CN297" s="127"/>
      <c r="CO297" s="127"/>
      <c r="CP297" s="127"/>
      <c r="CQ297" s="127"/>
      <c r="CR297" s="127"/>
      <c r="CS297" s="127"/>
      <c r="CT297" s="127"/>
      <c r="CU297" s="127"/>
      <c r="CV297" s="127"/>
    </row>
    <row r="298" spans="1:100" ht="15.6" customHeight="1" x14ac:dyDescent="0.2">
      <c r="A298" s="127"/>
      <c r="B298" s="127"/>
      <c r="C298" s="127"/>
      <c r="D298" s="127"/>
      <c r="E298" s="127"/>
      <c r="F298" s="127"/>
      <c r="G298" s="127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7"/>
      <c r="X298" s="127"/>
      <c r="Y298" s="127"/>
      <c r="Z298" s="127"/>
      <c r="AA298" s="127"/>
      <c r="AB298" s="127"/>
      <c r="AC298" s="127"/>
      <c r="AD298" s="127"/>
      <c r="AE298" s="127"/>
      <c r="AF298" s="127"/>
      <c r="AG298" s="127"/>
      <c r="AH298" s="127"/>
      <c r="AI298" s="127"/>
      <c r="AJ298" s="127"/>
      <c r="AK298" s="127"/>
      <c r="AL298" s="127"/>
      <c r="AM298" s="127"/>
      <c r="AN298" s="127"/>
      <c r="AO298" s="127"/>
      <c r="AP298" s="127"/>
      <c r="AQ298" s="127"/>
      <c r="AR298" s="127"/>
      <c r="AS298" s="127"/>
      <c r="AT298" s="127"/>
      <c r="AU298" s="127"/>
      <c r="AV298" s="127"/>
      <c r="AW298" s="127"/>
      <c r="AX298" s="127"/>
      <c r="AY298" s="127"/>
      <c r="AZ298" s="127"/>
      <c r="BA298" s="127"/>
      <c r="BB298" s="127"/>
      <c r="BC298" s="127"/>
      <c r="BD298" s="127"/>
      <c r="BE298" s="127"/>
      <c r="BF298" s="127"/>
      <c r="BG298" s="127"/>
      <c r="BH298" s="127"/>
      <c r="BI298" s="127"/>
      <c r="BJ298" s="127"/>
      <c r="BK298" s="127"/>
      <c r="BL298" s="127"/>
      <c r="BM298" s="127"/>
      <c r="BN298" s="127"/>
      <c r="BO298" s="127"/>
      <c r="BP298" s="127"/>
      <c r="BQ298" s="127"/>
      <c r="BR298" s="127"/>
      <c r="BS298" s="127"/>
      <c r="BT298" s="127"/>
      <c r="BU298" s="127"/>
      <c r="BV298" s="127"/>
      <c r="BW298" s="127"/>
      <c r="BX298" s="127"/>
      <c r="BY298" s="127"/>
      <c r="BZ298" s="127"/>
      <c r="CA298" s="127"/>
      <c r="CB298" s="127"/>
      <c r="CC298" s="127"/>
      <c r="CD298" s="127"/>
      <c r="CE298" s="127"/>
      <c r="CF298" s="127"/>
      <c r="CG298" s="127"/>
      <c r="CH298" s="127"/>
      <c r="CI298" s="127"/>
      <c r="CJ298" s="127"/>
      <c r="CK298" s="127"/>
      <c r="CL298" s="127"/>
      <c r="CM298" s="127"/>
      <c r="CN298" s="127"/>
      <c r="CO298" s="127"/>
      <c r="CP298" s="127"/>
      <c r="CQ298" s="127"/>
      <c r="CR298" s="127"/>
      <c r="CS298" s="127"/>
      <c r="CT298" s="127"/>
      <c r="CU298" s="127"/>
      <c r="CV298" s="127"/>
    </row>
    <row r="299" spans="1:100" ht="15.6" customHeight="1" x14ac:dyDescent="0.2">
      <c r="A299" s="127"/>
      <c r="B299" s="127"/>
      <c r="C299" s="127"/>
      <c r="D299" s="127"/>
      <c r="E299" s="127"/>
      <c r="F299" s="127"/>
      <c r="G299" s="127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7"/>
      <c r="X299" s="127"/>
      <c r="Y299" s="127"/>
      <c r="Z299" s="127"/>
      <c r="AA299" s="127"/>
      <c r="AB299" s="127"/>
      <c r="AC299" s="127"/>
      <c r="AD299" s="127"/>
      <c r="AE299" s="127"/>
      <c r="AF299" s="127"/>
      <c r="AG299" s="127"/>
      <c r="AH299" s="127"/>
      <c r="AI299" s="127"/>
      <c r="AJ299" s="127"/>
      <c r="AK299" s="127"/>
      <c r="AL299" s="127"/>
      <c r="AM299" s="127"/>
      <c r="AN299" s="127"/>
      <c r="AO299" s="127"/>
      <c r="AP299" s="127"/>
      <c r="AQ299" s="127"/>
      <c r="AR299" s="127"/>
      <c r="AS299" s="127"/>
      <c r="AT299" s="127"/>
      <c r="AU299" s="127"/>
      <c r="AV299" s="127"/>
      <c r="AW299" s="127"/>
      <c r="AX299" s="127"/>
      <c r="AY299" s="127"/>
      <c r="AZ299" s="127"/>
      <c r="BA299" s="127"/>
      <c r="BB299" s="127"/>
      <c r="BC299" s="127"/>
      <c r="BD299" s="127"/>
      <c r="BE299" s="127"/>
      <c r="BF299" s="127"/>
      <c r="BG299" s="127"/>
      <c r="BH299" s="127"/>
      <c r="BI299" s="127"/>
      <c r="BJ299" s="127"/>
      <c r="BK299" s="127"/>
      <c r="BL299" s="127"/>
      <c r="BM299" s="127"/>
      <c r="BN299" s="127"/>
      <c r="BO299" s="127"/>
      <c r="BP299" s="127"/>
      <c r="BQ299" s="127"/>
      <c r="BR299" s="127"/>
      <c r="BS299" s="127"/>
      <c r="BT299" s="127"/>
      <c r="BU299" s="127"/>
      <c r="BV299" s="127"/>
      <c r="BW299" s="127"/>
      <c r="BX299" s="127"/>
      <c r="BY299" s="127"/>
      <c r="BZ299" s="127"/>
      <c r="CA299" s="127"/>
      <c r="CB299" s="127"/>
      <c r="CC299" s="127"/>
      <c r="CD299" s="127"/>
      <c r="CE299" s="127"/>
      <c r="CF299" s="127"/>
      <c r="CG299" s="127"/>
      <c r="CH299" s="127"/>
      <c r="CI299" s="127"/>
      <c r="CJ299" s="127"/>
      <c r="CK299" s="127"/>
      <c r="CL299" s="127"/>
      <c r="CM299" s="127"/>
      <c r="CN299" s="127"/>
      <c r="CO299" s="127"/>
      <c r="CP299" s="127"/>
      <c r="CQ299" s="127"/>
      <c r="CR299" s="127"/>
      <c r="CS299" s="127"/>
      <c r="CT299" s="127"/>
      <c r="CU299" s="127"/>
      <c r="CV299" s="127"/>
    </row>
    <row r="300" spans="1:100" ht="15.6" customHeight="1" x14ac:dyDescent="0.2">
      <c r="A300" s="127"/>
      <c r="B300" s="127"/>
      <c r="C300" s="127"/>
      <c r="D300" s="127"/>
      <c r="E300" s="127"/>
      <c r="F300" s="127"/>
      <c r="G300" s="127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7"/>
      <c r="X300" s="127"/>
      <c r="Y300" s="127"/>
      <c r="Z300" s="127"/>
      <c r="AA300" s="127"/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127"/>
      <c r="AU300" s="127"/>
      <c r="AV300" s="127"/>
      <c r="AW300" s="127"/>
      <c r="AX300" s="127"/>
      <c r="AY300" s="127"/>
      <c r="AZ300" s="127"/>
      <c r="BA300" s="127"/>
      <c r="BB300" s="127"/>
      <c r="BC300" s="127"/>
      <c r="BD300" s="127"/>
      <c r="BE300" s="127"/>
      <c r="BF300" s="127"/>
      <c r="BG300" s="127"/>
      <c r="BH300" s="127"/>
      <c r="BI300" s="127"/>
      <c r="BJ300" s="127"/>
      <c r="BK300" s="127"/>
      <c r="BL300" s="127"/>
      <c r="BM300" s="127"/>
      <c r="BN300" s="127"/>
      <c r="BO300" s="127"/>
      <c r="BP300" s="127"/>
      <c r="BQ300" s="127"/>
      <c r="BR300" s="127"/>
      <c r="BS300" s="127"/>
      <c r="BT300" s="127"/>
      <c r="BU300" s="127"/>
      <c r="BV300" s="127"/>
      <c r="BW300" s="127"/>
      <c r="BX300" s="127"/>
      <c r="BY300" s="127"/>
      <c r="BZ300" s="127"/>
      <c r="CA300" s="127"/>
      <c r="CB300" s="127"/>
      <c r="CC300" s="127"/>
      <c r="CD300" s="127"/>
      <c r="CE300" s="127"/>
      <c r="CF300" s="127"/>
      <c r="CG300" s="127"/>
      <c r="CH300" s="127"/>
      <c r="CI300" s="127"/>
      <c r="CJ300" s="127"/>
      <c r="CK300" s="127"/>
      <c r="CL300" s="127"/>
      <c r="CM300" s="127"/>
      <c r="CN300" s="127"/>
      <c r="CO300" s="127"/>
      <c r="CP300" s="127"/>
      <c r="CQ300" s="127"/>
      <c r="CR300" s="127"/>
      <c r="CS300" s="127"/>
      <c r="CT300" s="127"/>
      <c r="CU300" s="127"/>
      <c r="CV300" s="127"/>
    </row>
    <row r="301" spans="1:100" ht="15.6" customHeight="1" x14ac:dyDescent="0.2">
      <c r="A301" s="127"/>
      <c r="B301" s="127"/>
      <c r="C301" s="127"/>
      <c r="D301" s="127"/>
      <c r="E301" s="127"/>
      <c r="F301" s="127"/>
      <c r="G301" s="127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7"/>
      <c r="X301" s="127"/>
      <c r="Y301" s="127"/>
      <c r="Z301" s="127"/>
      <c r="AA301" s="127"/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27"/>
      <c r="AT301" s="127"/>
      <c r="AU301" s="127"/>
      <c r="AV301" s="127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  <c r="BG301" s="127"/>
      <c r="BH301" s="127"/>
      <c r="BI301" s="127"/>
      <c r="BJ301" s="127"/>
      <c r="BK301" s="127"/>
      <c r="BL301" s="127"/>
      <c r="BM301" s="127"/>
      <c r="BN301" s="127"/>
      <c r="BO301" s="127"/>
      <c r="BP301" s="127"/>
      <c r="BQ301" s="127"/>
      <c r="BR301" s="127"/>
      <c r="BS301" s="127"/>
      <c r="BT301" s="127"/>
      <c r="BU301" s="127"/>
      <c r="BV301" s="127"/>
      <c r="BW301" s="127"/>
      <c r="BX301" s="127"/>
      <c r="BY301" s="127"/>
      <c r="BZ301" s="127"/>
      <c r="CA301" s="127"/>
      <c r="CB301" s="127"/>
      <c r="CC301" s="127"/>
      <c r="CD301" s="127"/>
      <c r="CE301" s="127"/>
      <c r="CF301" s="127"/>
      <c r="CG301" s="127"/>
      <c r="CH301" s="127"/>
      <c r="CI301" s="127"/>
      <c r="CJ301" s="127"/>
      <c r="CK301" s="127"/>
      <c r="CL301" s="127"/>
      <c r="CM301" s="127"/>
      <c r="CN301" s="127"/>
      <c r="CO301" s="127"/>
      <c r="CP301" s="127"/>
      <c r="CQ301" s="127"/>
      <c r="CR301" s="127"/>
      <c r="CS301" s="127"/>
      <c r="CT301" s="127"/>
      <c r="CU301" s="127"/>
      <c r="CV301" s="127"/>
    </row>
    <row r="302" spans="1:100" ht="15.6" customHeight="1" x14ac:dyDescent="0.2">
      <c r="A302" s="127"/>
      <c r="B302" s="127"/>
      <c r="C302" s="127"/>
      <c r="D302" s="127"/>
      <c r="E302" s="127"/>
      <c r="F302" s="127"/>
      <c r="G302" s="127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7"/>
      <c r="X302" s="127"/>
      <c r="Y302" s="127"/>
      <c r="Z302" s="127"/>
      <c r="AA302" s="127"/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  <c r="BG302" s="127"/>
      <c r="BH302" s="127"/>
      <c r="BI302" s="127"/>
      <c r="BJ302" s="127"/>
      <c r="BK302" s="127"/>
      <c r="BL302" s="127"/>
      <c r="BM302" s="127"/>
      <c r="BN302" s="127"/>
      <c r="BO302" s="127"/>
      <c r="BP302" s="127"/>
      <c r="BQ302" s="127"/>
      <c r="BR302" s="127"/>
      <c r="BS302" s="127"/>
      <c r="BT302" s="127"/>
      <c r="BU302" s="127"/>
      <c r="BV302" s="127"/>
      <c r="BW302" s="127"/>
      <c r="BX302" s="127"/>
      <c r="BY302" s="127"/>
      <c r="BZ302" s="127"/>
      <c r="CA302" s="127"/>
      <c r="CB302" s="127"/>
      <c r="CC302" s="127"/>
      <c r="CD302" s="127"/>
      <c r="CE302" s="127"/>
      <c r="CF302" s="127"/>
      <c r="CG302" s="127"/>
      <c r="CH302" s="127"/>
      <c r="CI302" s="127"/>
      <c r="CJ302" s="127"/>
      <c r="CK302" s="127"/>
      <c r="CL302" s="127"/>
      <c r="CM302" s="127"/>
      <c r="CN302" s="127"/>
      <c r="CO302" s="127"/>
      <c r="CP302" s="127"/>
      <c r="CQ302" s="127"/>
      <c r="CR302" s="127"/>
      <c r="CS302" s="127"/>
      <c r="CT302" s="127"/>
      <c r="CU302" s="127"/>
      <c r="CV302" s="127"/>
    </row>
    <row r="303" spans="1:100" ht="15.6" customHeight="1" x14ac:dyDescent="0.2">
      <c r="A303" s="127"/>
      <c r="B303" s="127"/>
      <c r="C303" s="127"/>
      <c r="D303" s="127"/>
      <c r="E303" s="127"/>
      <c r="F303" s="127"/>
      <c r="G303" s="127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7"/>
      <c r="AK303" s="127"/>
      <c r="AL303" s="127"/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7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  <c r="BG303" s="127"/>
      <c r="BH303" s="127"/>
      <c r="BI303" s="127"/>
      <c r="BJ303" s="127"/>
      <c r="BK303" s="127"/>
      <c r="BL303" s="127"/>
      <c r="BM303" s="127"/>
      <c r="BN303" s="127"/>
      <c r="BO303" s="127"/>
      <c r="BP303" s="127"/>
      <c r="BQ303" s="127"/>
      <c r="BR303" s="127"/>
      <c r="BS303" s="127"/>
      <c r="BT303" s="127"/>
      <c r="BU303" s="127"/>
      <c r="BV303" s="127"/>
      <c r="BW303" s="127"/>
      <c r="BX303" s="127"/>
      <c r="BY303" s="127"/>
      <c r="BZ303" s="127"/>
      <c r="CA303" s="127"/>
      <c r="CB303" s="127"/>
      <c r="CC303" s="127"/>
      <c r="CD303" s="127"/>
      <c r="CE303" s="127"/>
      <c r="CF303" s="127"/>
      <c r="CG303" s="127"/>
      <c r="CH303" s="127"/>
      <c r="CI303" s="127"/>
      <c r="CJ303" s="127"/>
      <c r="CK303" s="127"/>
      <c r="CL303" s="127"/>
      <c r="CM303" s="127"/>
      <c r="CN303" s="127"/>
      <c r="CO303" s="127"/>
      <c r="CP303" s="127"/>
      <c r="CQ303" s="127"/>
      <c r="CR303" s="127"/>
      <c r="CS303" s="127"/>
      <c r="CT303" s="127"/>
      <c r="CU303" s="127"/>
      <c r="CV303" s="127"/>
    </row>
    <row r="304" spans="1:100" ht="15.6" customHeight="1" x14ac:dyDescent="0.2">
      <c r="A304" s="127"/>
      <c r="B304" s="127"/>
      <c r="C304" s="127"/>
      <c r="D304" s="127"/>
      <c r="E304" s="127"/>
      <c r="F304" s="127"/>
      <c r="G304" s="127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7"/>
      <c r="X304" s="127"/>
      <c r="Y304" s="127"/>
      <c r="Z304" s="127"/>
      <c r="AA304" s="127"/>
      <c r="AB304" s="127"/>
      <c r="AC304" s="127"/>
      <c r="AD304" s="127"/>
      <c r="AE304" s="127"/>
      <c r="AF304" s="127"/>
      <c r="AG304" s="127"/>
      <c r="AH304" s="127"/>
      <c r="AI304" s="127"/>
      <c r="AJ304" s="127"/>
      <c r="AK304" s="127"/>
      <c r="AL304" s="127"/>
      <c r="AM304" s="127"/>
      <c r="AN304" s="127"/>
      <c r="AO304" s="127"/>
      <c r="AP304" s="127"/>
      <c r="AQ304" s="127"/>
      <c r="AR304" s="127"/>
      <c r="AS304" s="127"/>
      <c r="AT304" s="127"/>
      <c r="AU304" s="127"/>
      <c r="AV304" s="127"/>
      <c r="AW304" s="127"/>
      <c r="AX304" s="127"/>
      <c r="AY304" s="127"/>
      <c r="AZ304" s="127"/>
      <c r="BA304" s="127"/>
      <c r="BB304" s="127"/>
      <c r="BC304" s="127"/>
      <c r="BD304" s="127"/>
      <c r="BE304" s="127"/>
      <c r="BF304" s="127"/>
      <c r="BG304" s="127"/>
      <c r="BH304" s="127"/>
      <c r="BI304" s="127"/>
      <c r="BJ304" s="127"/>
      <c r="BK304" s="127"/>
      <c r="BL304" s="127"/>
      <c r="BM304" s="127"/>
      <c r="BN304" s="127"/>
      <c r="BO304" s="127"/>
      <c r="BP304" s="127"/>
      <c r="BQ304" s="127"/>
      <c r="BR304" s="127"/>
      <c r="BS304" s="127"/>
      <c r="BT304" s="127"/>
      <c r="BU304" s="127"/>
      <c r="BV304" s="127"/>
      <c r="BW304" s="127"/>
      <c r="BX304" s="127"/>
      <c r="BY304" s="127"/>
      <c r="BZ304" s="127"/>
      <c r="CA304" s="127"/>
      <c r="CB304" s="127"/>
      <c r="CC304" s="127"/>
      <c r="CD304" s="127"/>
      <c r="CE304" s="127"/>
      <c r="CF304" s="127"/>
      <c r="CG304" s="127"/>
      <c r="CH304" s="127"/>
      <c r="CI304" s="127"/>
      <c r="CJ304" s="127"/>
      <c r="CK304" s="127"/>
      <c r="CL304" s="127"/>
      <c r="CM304" s="127"/>
      <c r="CN304" s="127"/>
      <c r="CO304" s="127"/>
      <c r="CP304" s="127"/>
      <c r="CQ304" s="127"/>
      <c r="CR304" s="127"/>
      <c r="CS304" s="127"/>
      <c r="CT304" s="127"/>
      <c r="CU304" s="127"/>
      <c r="CV304" s="127"/>
    </row>
    <row r="305" spans="1:100" ht="15.6" customHeight="1" x14ac:dyDescent="0.2">
      <c r="A305" s="127"/>
      <c r="B305" s="127"/>
      <c r="C305" s="127"/>
      <c r="D305" s="127"/>
      <c r="E305" s="127"/>
      <c r="F305" s="127"/>
      <c r="G305" s="127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7"/>
      <c r="X305" s="127"/>
      <c r="Y305" s="127"/>
      <c r="Z305" s="127"/>
      <c r="AA305" s="127"/>
      <c r="AB305" s="127"/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27"/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7"/>
      <c r="AW305" s="127"/>
      <c r="AX305" s="127"/>
      <c r="AY305" s="127"/>
      <c r="AZ305" s="127"/>
      <c r="BA305" s="127"/>
      <c r="BB305" s="127"/>
      <c r="BC305" s="127"/>
      <c r="BD305" s="127"/>
      <c r="BE305" s="127"/>
      <c r="BF305" s="127"/>
      <c r="BG305" s="127"/>
      <c r="BH305" s="127"/>
      <c r="BI305" s="127"/>
      <c r="BJ305" s="127"/>
      <c r="BK305" s="127"/>
      <c r="BL305" s="127"/>
      <c r="BM305" s="127"/>
      <c r="BN305" s="127"/>
      <c r="BO305" s="127"/>
      <c r="BP305" s="127"/>
      <c r="BQ305" s="127"/>
      <c r="BR305" s="127"/>
      <c r="BS305" s="127"/>
      <c r="BT305" s="127"/>
      <c r="BU305" s="127"/>
      <c r="BV305" s="127"/>
      <c r="BW305" s="127"/>
      <c r="BX305" s="127"/>
      <c r="BY305" s="127"/>
      <c r="BZ305" s="127"/>
      <c r="CA305" s="127"/>
      <c r="CB305" s="127"/>
      <c r="CC305" s="127"/>
      <c r="CD305" s="127"/>
      <c r="CE305" s="127"/>
      <c r="CF305" s="127"/>
      <c r="CG305" s="127"/>
      <c r="CH305" s="127"/>
      <c r="CI305" s="127"/>
      <c r="CJ305" s="127"/>
      <c r="CK305" s="127"/>
      <c r="CL305" s="127"/>
      <c r="CM305" s="127"/>
      <c r="CN305" s="127"/>
      <c r="CO305" s="127"/>
      <c r="CP305" s="127"/>
      <c r="CQ305" s="127"/>
      <c r="CR305" s="127"/>
      <c r="CS305" s="127"/>
      <c r="CT305" s="127"/>
      <c r="CU305" s="127"/>
      <c r="CV305" s="127"/>
    </row>
    <row r="306" spans="1:100" ht="15.6" customHeight="1" x14ac:dyDescent="0.2">
      <c r="A306" s="127"/>
      <c r="B306" s="127"/>
      <c r="C306" s="127"/>
      <c r="D306" s="127"/>
      <c r="E306" s="127"/>
      <c r="F306" s="127"/>
      <c r="G306" s="127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7"/>
      <c r="X306" s="127"/>
      <c r="Y306" s="127"/>
      <c r="Z306" s="127"/>
      <c r="AA306" s="127"/>
      <c r="AB306" s="127"/>
      <c r="AC306" s="127"/>
      <c r="AD306" s="127"/>
      <c r="AE306" s="127"/>
      <c r="AF306" s="127"/>
      <c r="AG306" s="127"/>
      <c r="AH306" s="127"/>
      <c r="AI306" s="127"/>
      <c r="AJ306" s="127"/>
      <c r="AK306" s="127"/>
      <c r="AL306" s="127"/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7"/>
      <c r="AW306" s="127"/>
      <c r="AX306" s="127"/>
      <c r="AY306" s="127"/>
      <c r="AZ306" s="127"/>
      <c r="BA306" s="127"/>
      <c r="BB306" s="127"/>
      <c r="BC306" s="127"/>
      <c r="BD306" s="127"/>
      <c r="BE306" s="127"/>
      <c r="BF306" s="127"/>
      <c r="BG306" s="127"/>
      <c r="BH306" s="127"/>
      <c r="BI306" s="127"/>
      <c r="BJ306" s="127"/>
      <c r="BK306" s="127"/>
      <c r="BL306" s="127"/>
      <c r="BM306" s="127"/>
      <c r="BN306" s="127"/>
      <c r="BO306" s="127"/>
      <c r="BP306" s="127"/>
      <c r="BQ306" s="127"/>
      <c r="BR306" s="127"/>
      <c r="BS306" s="127"/>
      <c r="BT306" s="127"/>
      <c r="BU306" s="127"/>
      <c r="BV306" s="127"/>
      <c r="BW306" s="127"/>
      <c r="BX306" s="127"/>
      <c r="BY306" s="127"/>
      <c r="BZ306" s="127"/>
      <c r="CA306" s="127"/>
      <c r="CB306" s="127"/>
      <c r="CC306" s="127"/>
      <c r="CD306" s="127"/>
      <c r="CE306" s="127"/>
      <c r="CF306" s="127"/>
      <c r="CG306" s="127"/>
      <c r="CH306" s="127"/>
      <c r="CI306" s="127"/>
      <c r="CJ306" s="127"/>
      <c r="CK306" s="127"/>
      <c r="CL306" s="127"/>
      <c r="CM306" s="127"/>
      <c r="CN306" s="127"/>
      <c r="CO306" s="127"/>
      <c r="CP306" s="127"/>
      <c r="CQ306" s="127"/>
      <c r="CR306" s="127"/>
      <c r="CS306" s="127"/>
      <c r="CT306" s="127"/>
      <c r="CU306" s="127"/>
      <c r="CV306" s="127"/>
    </row>
    <row r="307" spans="1:100" ht="15.6" customHeight="1" x14ac:dyDescent="0.2">
      <c r="A307" s="127"/>
      <c r="B307" s="127"/>
      <c r="C307" s="127"/>
      <c r="D307" s="127"/>
      <c r="E307" s="127"/>
      <c r="F307" s="127"/>
      <c r="G307" s="127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7"/>
      <c r="X307" s="127"/>
      <c r="Y307" s="127"/>
      <c r="Z307" s="127"/>
      <c r="AA307" s="127"/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  <c r="BG307" s="127"/>
      <c r="BH307" s="127"/>
      <c r="BI307" s="127"/>
      <c r="BJ307" s="127"/>
      <c r="BK307" s="127"/>
      <c r="BL307" s="127"/>
      <c r="BM307" s="127"/>
      <c r="BN307" s="127"/>
      <c r="BO307" s="127"/>
      <c r="BP307" s="127"/>
      <c r="BQ307" s="127"/>
      <c r="BR307" s="127"/>
      <c r="BS307" s="127"/>
      <c r="BT307" s="127"/>
      <c r="BU307" s="127"/>
      <c r="BV307" s="127"/>
      <c r="BW307" s="127"/>
      <c r="BX307" s="127"/>
      <c r="BY307" s="127"/>
      <c r="BZ307" s="127"/>
      <c r="CA307" s="127"/>
      <c r="CB307" s="127"/>
      <c r="CC307" s="127"/>
      <c r="CD307" s="127"/>
      <c r="CE307" s="127"/>
      <c r="CF307" s="127"/>
      <c r="CG307" s="127"/>
      <c r="CH307" s="127"/>
      <c r="CI307" s="127"/>
      <c r="CJ307" s="127"/>
      <c r="CK307" s="127"/>
      <c r="CL307" s="127"/>
      <c r="CM307" s="127"/>
      <c r="CN307" s="127"/>
      <c r="CO307" s="127"/>
      <c r="CP307" s="127"/>
      <c r="CQ307" s="127"/>
      <c r="CR307" s="127"/>
      <c r="CS307" s="127"/>
      <c r="CT307" s="127"/>
      <c r="CU307" s="127"/>
      <c r="CV307" s="127"/>
    </row>
    <row r="308" spans="1:100" ht="15.6" customHeight="1" x14ac:dyDescent="0.2">
      <c r="A308" s="127"/>
      <c r="B308" s="127"/>
      <c r="C308" s="127"/>
      <c r="D308" s="127"/>
      <c r="E308" s="127"/>
      <c r="F308" s="127"/>
      <c r="G308" s="127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7"/>
      <c r="X308" s="127"/>
      <c r="Y308" s="127"/>
      <c r="Z308" s="127"/>
      <c r="AA308" s="127"/>
      <c r="AB308" s="127"/>
      <c r="AC308" s="127"/>
      <c r="AD308" s="127"/>
      <c r="AE308" s="127"/>
      <c r="AF308" s="127"/>
      <c r="AG308" s="127"/>
      <c r="AH308" s="127"/>
      <c r="AI308" s="127"/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7"/>
      <c r="AX308" s="127"/>
      <c r="AY308" s="127"/>
      <c r="AZ308" s="127"/>
      <c r="BA308" s="127"/>
      <c r="BB308" s="127"/>
      <c r="BC308" s="127"/>
      <c r="BD308" s="127"/>
      <c r="BE308" s="127"/>
      <c r="BF308" s="127"/>
      <c r="BG308" s="127"/>
      <c r="BH308" s="127"/>
      <c r="BI308" s="127"/>
      <c r="BJ308" s="127"/>
      <c r="BK308" s="127"/>
      <c r="BL308" s="127"/>
      <c r="BM308" s="127"/>
      <c r="BN308" s="127"/>
      <c r="BO308" s="127"/>
      <c r="BP308" s="127"/>
      <c r="BQ308" s="127"/>
      <c r="BR308" s="127"/>
      <c r="BS308" s="127"/>
      <c r="BT308" s="127"/>
      <c r="BU308" s="127"/>
      <c r="BV308" s="127"/>
      <c r="BW308" s="127"/>
      <c r="BX308" s="127"/>
      <c r="BY308" s="127"/>
      <c r="BZ308" s="127"/>
      <c r="CA308" s="127"/>
      <c r="CB308" s="127"/>
      <c r="CC308" s="127"/>
      <c r="CD308" s="127"/>
      <c r="CE308" s="127"/>
      <c r="CF308" s="127"/>
      <c r="CG308" s="127"/>
      <c r="CH308" s="127"/>
      <c r="CI308" s="127"/>
      <c r="CJ308" s="127"/>
      <c r="CK308" s="127"/>
      <c r="CL308" s="127"/>
      <c r="CM308" s="127"/>
      <c r="CN308" s="127"/>
      <c r="CO308" s="127"/>
      <c r="CP308" s="127"/>
      <c r="CQ308" s="127"/>
      <c r="CR308" s="127"/>
      <c r="CS308" s="127"/>
      <c r="CT308" s="127"/>
      <c r="CU308" s="127"/>
      <c r="CV308" s="127"/>
    </row>
    <row r="309" spans="1:100" ht="15.6" customHeight="1" x14ac:dyDescent="0.2">
      <c r="A309" s="127"/>
      <c r="B309" s="127"/>
      <c r="C309" s="127"/>
      <c r="D309" s="127"/>
      <c r="E309" s="127"/>
      <c r="F309" s="127"/>
      <c r="G309" s="127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7"/>
      <c r="X309" s="127"/>
      <c r="Y309" s="127"/>
      <c r="Z309" s="127"/>
      <c r="AA309" s="127"/>
      <c r="AB309" s="127"/>
      <c r="AC309" s="127"/>
      <c r="AD309" s="127"/>
      <c r="AE309" s="127"/>
      <c r="AF309" s="127"/>
      <c r="AG309" s="127"/>
      <c r="AH309" s="127"/>
      <c r="AI309" s="127"/>
      <c r="AJ309" s="127"/>
      <c r="AK309" s="127"/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7"/>
      <c r="AW309" s="127"/>
      <c r="AX309" s="127"/>
      <c r="AY309" s="127"/>
      <c r="AZ309" s="127"/>
      <c r="BA309" s="127"/>
      <c r="BB309" s="127"/>
      <c r="BC309" s="127"/>
      <c r="BD309" s="127"/>
      <c r="BE309" s="127"/>
      <c r="BF309" s="127"/>
      <c r="BG309" s="127"/>
      <c r="BH309" s="127"/>
      <c r="BI309" s="127"/>
      <c r="BJ309" s="127"/>
      <c r="BK309" s="127"/>
      <c r="BL309" s="127"/>
      <c r="BM309" s="127"/>
      <c r="BN309" s="127"/>
      <c r="BO309" s="127"/>
      <c r="BP309" s="127"/>
      <c r="BQ309" s="127"/>
      <c r="BR309" s="127"/>
      <c r="BS309" s="127"/>
      <c r="BT309" s="127"/>
      <c r="BU309" s="127"/>
      <c r="BV309" s="127"/>
      <c r="BW309" s="127"/>
      <c r="BX309" s="127"/>
      <c r="BY309" s="127"/>
      <c r="BZ309" s="127"/>
      <c r="CA309" s="127"/>
      <c r="CB309" s="127"/>
      <c r="CC309" s="127"/>
      <c r="CD309" s="127"/>
      <c r="CE309" s="127"/>
      <c r="CF309" s="127"/>
      <c r="CG309" s="127"/>
      <c r="CH309" s="127"/>
      <c r="CI309" s="127"/>
      <c r="CJ309" s="127"/>
      <c r="CK309" s="127"/>
      <c r="CL309" s="127"/>
      <c r="CM309" s="127"/>
      <c r="CN309" s="127"/>
      <c r="CO309" s="127"/>
      <c r="CP309" s="127"/>
      <c r="CQ309" s="127"/>
      <c r="CR309" s="127"/>
      <c r="CS309" s="127"/>
      <c r="CT309" s="127"/>
      <c r="CU309" s="127"/>
      <c r="CV309" s="127"/>
    </row>
    <row r="310" spans="1:100" ht="15.6" customHeight="1" x14ac:dyDescent="0.2">
      <c r="A310" s="127"/>
      <c r="B310" s="127"/>
      <c r="C310" s="127"/>
      <c r="D310" s="127"/>
      <c r="E310" s="127"/>
      <c r="F310" s="127"/>
      <c r="G310" s="127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7"/>
      <c r="X310" s="127"/>
      <c r="Y310" s="127"/>
      <c r="Z310" s="127"/>
      <c r="AA310" s="127"/>
      <c r="AB310" s="127"/>
      <c r="AC310" s="127"/>
      <c r="AD310" s="127"/>
      <c r="AE310" s="127"/>
      <c r="AF310" s="127"/>
      <c r="AG310" s="127"/>
      <c r="AH310" s="127"/>
      <c r="AI310" s="127"/>
      <c r="AJ310" s="127"/>
      <c r="AK310" s="127"/>
      <c r="AL310" s="127"/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7"/>
      <c r="AW310" s="127"/>
      <c r="AX310" s="127"/>
      <c r="AY310" s="127"/>
      <c r="AZ310" s="127"/>
      <c r="BA310" s="127"/>
      <c r="BB310" s="127"/>
      <c r="BC310" s="127"/>
      <c r="BD310" s="127"/>
      <c r="BE310" s="127"/>
      <c r="BF310" s="127"/>
      <c r="BG310" s="127"/>
      <c r="BH310" s="127"/>
      <c r="BI310" s="127"/>
      <c r="BJ310" s="127"/>
      <c r="BK310" s="127"/>
      <c r="BL310" s="127"/>
      <c r="BM310" s="127"/>
      <c r="BN310" s="127"/>
      <c r="BO310" s="127"/>
      <c r="BP310" s="127"/>
      <c r="BQ310" s="127"/>
      <c r="BR310" s="127"/>
      <c r="BS310" s="127"/>
      <c r="BT310" s="127"/>
      <c r="BU310" s="127"/>
      <c r="BV310" s="127"/>
      <c r="BW310" s="127"/>
      <c r="BX310" s="127"/>
      <c r="BY310" s="127"/>
      <c r="BZ310" s="127"/>
      <c r="CA310" s="127"/>
      <c r="CB310" s="127"/>
      <c r="CC310" s="127"/>
      <c r="CD310" s="127"/>
      <c r="CE310" s="127"/>
      <c r="CF310" s="127"/>
      <c r="CG310" s="127"/>
      <c r="CH310" s="127"/>
      <c r="CI310" s="127"/>
      <c r="CJ310" s="127"/>
      <c r="CK310" s="127"/>
      <c r="CL310" s="127"/>
      <c r="CM310" s="127"/>
      <c r="CN310" s="127"/>
      <c r="CO310" s="127"/>
      <c r="CP310" s="127"/>
      <c r="CQ310" s="127"/>
      <c r="CR310" s="127"/>
      <c r="CS310" s="127"/>
      <c r="CT310" s="127"/>
      <c r="CU310" s="127"/>
      <c r="CV310" s="127"/>
    </row>
    <row r="311" spans="1:100" ht="15.6" customHeight="1" x14ac:dyDescent="0.2">
      <c r="A311" s="127"/>
      <c r="B311" s="127"/>
      <c r="C311" s="127"/>
      <c r="D311" s="127"/>
      <c r="E311" s="127"/>
      <c r="F311" s="127"/>
      <c r="G311" s="127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7"/>
      <c r="AW311" s="127"/>
      <c r="AX311" s="127"/>
      <c r="AY311" s="127"/>
      <c r="AZ311" s="127"/>
      <c r="BA311" s="127"/>
      <c r="BB311" s="127"/>
      <c r="BC311" s="127"/>
      <c r="BD311" s="127"/>
      <c r="BE311" s="127"/>
      <c r="BF311" s="127"/>
      <c r="BG311" s="127"/>
      <c r="BH311" s="127"/>
      <c r="BI311" s="127"/>
      <c r="BJ311" s="127"/>
      <c r="BK311" s="127"/>
      <c r="BL311" s="127"/>
      <c r="BM311" s="127"/>
      <c r="BN311" s="127"/>
      <c r="BO311" s="127"/>
      <c r="BP311" s="127"/>
      <c r="BQ311" s="127"/>
      <c r="BR311" s="127"/>
      <c r="BS311" s="127"/>
      <c r="BT311" s="127"/>
      <c r="BU311" s="127"/>
      <c r="BV311" s="127"/>
      <c r="BW311" s="127"/>
      <c r="BX311" s="127"/>
      <c r="BY311" s="127"/>
      <c r="BZ311" s="127"/>
      <c r="CA311" s="127"/>
      <c r="CB311" s="127"/>
      <c r="CC311" s="127"/>
      <c r="CD311" s="127"/>
      <c r="CE311" s="127"/>
      <c r="CF311" s="127"/>
      <c r="CG311" s="127"/>
      <c r="CH311" s="127"/>
      <c r="CI311" s="127"/>
      <c r="CJ311" s="127"/>
      <c r="CK311" s="127"/>
      <c r="CL311" s="127"/>
      <c r="CM311" s="127"/>
      <c r="CN311" s="127"/>
      <c r="CO311" s="127"/>
      <c r="CP311" s="127"/>
      <c r="CQ311" s="127"/>
      <c r="CR311" s="127"/>
      <c r="CS311" s="127"/>
      <c r="CT311" s="127"/>
      <c r="CU311" s="127"/>
      <c r="CV311" s="127"/>
    </row>
    <row r="312" spans="1:100" ht="15.6" customHeight="1" x14ac:dyDescent="0.2">
      <c r="A312" s="127"/>
      <c r="B312" s="127"/>
      <c r="C312" s="127"/>
      <c r="D312" s="127"/>
      <c r="E312" s="127"/>
      <c r="F312" s="127"/>
      <c r="G312" s="127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7"/>
      <c r="X312" s="127"/>
      <c r="Y312" s="127"/>
      <c r="Z312" s="127"/>
      <c r="AA312" s="127"/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  <c r="BG312" s="127"/>
      <c r="BH312" s="127"/>
      <c r="BI312" s="127"/>
      <c r="BJ312" s="127"/>
      <c r="BK312" s="127"/>
      <c r="BL312" s="127"/>
      <c r="BM312" s="127"/>
      <c r="BN312" s="127"/>
      <c r="BO312" s="127"/>
      <c r="BP312" s="127"/>
      <c r="BQ312" s="127"/>
      <c r="BR312" s="127"/>
      <c r="BS312" s="127"/>
      <c r="BT312" s="127"/>
      <c r="BU312" s="127"/>
      <c r="BV312" s="127"/>
      <c r="BW312" s="127"/>
      <c r="BX312" s="127"/>
      <c r="BY312" s="127"/>
      <c r="BZ312" s="127"/>
      <c r="CA312" s="127"/>
      <c r="CB312" s="127"/>
      <c r="CC312" s="127"/>
      <c r="CD312" s="127"/>
      <c r="CE312" s="127"/>
      <c r="CF312" s="127"/>
      <c r="CG312" s="127"/>
      <c r="CH312" s="127"/>
      <c r="CI312" s="127"/>
      <c r="CJ312" s="127"/>
      <c r="CK312" s="127"/>
      <c r="CL312" s="127"/>
      <c r="CM312" s="127"/>
      <c r="CN312" s="127"/>
      <c r="CO312" s="127"/>
      <c r="CP312" s="127"/>
      <c r="CQ312" s="127"/>
      <c r="CR312" s="127"/>
      <c r="CS312" s="127"/>
      <c r="CT312" s="127"/>
      <c r="CU312" s="127"/>
      <c r="CV312" s="127"/>
    </row>
    <row r="313" spans="1:100" ht="15.6" customHeight="1" x14ac:dyDescent="0.2">
      <c r="A313" s="127"/>
      <c r="B313" s="127"/>
      <c r="C313" s="127"/>
      <c r="D313" s="127"/>
      <c r="E313" s="127"/>
      <c r="F313" s="127"/>
      <c r="G313" s="127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7"/>
      <c r="X313" s="127"/>
      <c r="Y313" s="127"/>
      <c r="Z313" s="127"/>
      <c r="AA313" s="127"/>
      <c r="AB313" s="127"/>
      <c r="AC313" s="127"/>
      <c r="AD313" s="127"/>
      <c r="AE313" s="127"/>
      <c r="AF313" s="127"/>
      <c r="AG313" s="127"/>
      <c r="AH313" s="127"/>
      <c r="AI313" s="127"/>
      <c r="AJ313" s="127"/>
      <c r="AK313" s="127"/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7"/>
      <c r="BG313" s="127"/>
      <c r="BH313" s="127"/>
      <c r="BI313" s="127"/>
      <c r="BJ313" s="127"/>
      <c r="BK313" s="127"/>
      <c r="BL313" s="127"/>
      <c r="BM313" s="127"/>
      <c r="BN313" s="127"/>
      <c r="BO313" s="127"/>
      <c r="BP313" s="127"/>
      <c r="BQ313" s="127"/>
      <c r="BR313" s="127"/>
      <c r="BS313" s="127"/>
      <c r="BT313" s="127"/>
      <c r="BU313" s="127"/>
      <c r="BV313" s="127"/>
      <c r="BW313" s="127"/>
      <c r="BX313" s="127"/>
      <c r="BY313" s="127"/>
      <c r="BZ313" s="127"/>
      <c r="CA313" s="127"/>
      <c r="CB313" s="127"/>
      <c r="CC313" s="127"/>
      <c r="CD313" s="127"/>
      <c r="CE313" s="127"/>
      <c r="CF313" s="127"/>
      <c r="CG313" s="127"/>
      <c r="CH313" s="127"/>
      <c r="CI313" s="127"/>
      <c r="CJ313" s="127"/>
      <c r="CK313" s="127"/>
      <c r="CL313" s="127"/>
      <c r="CM313" s="127"/>
      <c r="CN313" s="127"/>
      <c r="CO313" s="127"/>
      <c r="CP313" s="127"/>
      <c r="CQ313" s="127"/>
      <c r="CR313" s="127"/>
      <c r="CS313" s="127"/>
      <c r="CT313" s="127"/>
      <c r="CU313" s="127"/>
      <c r="CV313" s="127"/>
    </row>
    <row r="314" spans="1:100" ht="15.6" customHeight="1" x14ac:dyDescent="0.2">
      <c r="A314" s="127"/>
      <c r="B314" s="127"/>
      <c r="C314" s="127"/>
      <c r="D314" s="127"/>
      <c r="E314" s="127"/>
      <c r="F314" s="127"/>
      <c r="G314" s="127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27"/>
      <c r="BK314" s="127"/>
      <c r="BL314" s="127"/>
      <c r="BM314" s="127"/>
      <c r="BN314" s="127"/>
      <c r="BO314" s="127"/>
      <c r="BP314" s="127"/>
      <c r="BQ314" s="127"/>
      <c r="BR314" s="127"/>
      <c r="BS314" s="127"/>
      <c r="BT314" s="127"/>
      <c r="BU314" s="127"/>
      <c r="BV314" s="127"/>
      <c r="BW314" s="127"/>
      <c r="BX314" s="127"/>
      <c r="BY314" s="127"/>
      <c r="BZ314" s="127"/>
      <c r="CA314" s="127"/>
      <c r="CB314" s="127"/>
      <c r="CC314" s="127"/>
      <c r="CD314" s="127"/>
      <c r="CE314" s="127"/>
      <c r="CF314" s="127"/>
      <c r="CG314" s="127"/>
      <c r="CH314" s="127"/>
      <c r="CI314" s="127"/>
      <c r="CJ314" s="127"/>
      <c r="CK314" s="127"/>
      <c r="CL314" s="127"/>
      <c r="CM314" s="127"/>
      <c r="CN314" s="127"/>
      <c r="CO314" s="127"/>
      <c r="CP314" s="127"/>
      <c r="CQ314" s="127"/>
      <c r="CR314" s="127"/>
      <c r="CS314" s="127"/>
      <c r="CT314" s="127"/>
      <c r="CU314" s="127"/>
      <c r="CV314" s="127"/>
    </row>
    <row r="315" spans="1:100" ht="15.6" customHeight="1" x14ac:dyDescent="0.2">
      <c r="A315" s="127"/>
      <c r="B315" s="127"/>
      <c r="C315" s="127"/>
      <c r="D315" s="127"/>
      <c r="E315" s="127"/>
      <c r="F315" s="127"/>
      <c r="G315" s="127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7"/>
      <c r="BU315" s="127"/>
      <c r="BV315" s="127"/>
      <c r="BW315" s="127"/>
      <c r="BX315" s="127"/>
      <c r="BY315" s="127"/>
      <c r="BZ315" s="127"/>
      <c r="CA315" s="127"/>
      <c r="CB315" s="127"/>
      <c r="CC315" s="127"/>
      <c r="CD315" s="127"/>
      <c r="CE315" s="127"/>
      <c r="CF315" s="127"/>
      <c r="CG315" s="127"/>
      <c r="CH315" s="127"/>
      <c r="CI315" s="127"/>
      <c r="CJ315" s="127"/>
      <c r="CK315" s="127"/>
      <c r="CL315" s="127"/>
      <c r="CM315" s="127"/>
      <c r="CN315" s="127"/>
      <c r="CO315" s="127"/>
      <c r="CP315" s="127"/>
      <c r="CQ315" s="127"/>
      <c r="CR315" s="127"/>
      <c r="CS315" s="127"/>
      <c r="CT315" s="127"/>
      <c r="CU315" s="127"/>
      <c r="CV315" s="127"/>
    </row>
    <row r="316" spans="1:100" ht="15.6" customHeight="1" x14ac:dyDescent="0.2">
      <c r="A316" s="127"/>
      <c r="B316" s="127"/>
      <c r="C316" s="127"/>
      <c r="D316" s="127"/>
      <c r="E316" s="127"/>
      <c r="F316" s="127"/>
      <c r="G316" s="127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7"/>
      <c r="X316" s="127"/>
      <c r="Y316" s="127"/>
      <c r="Z316" s="127"/>
      <c r="AA316" s="127"/>
      <c r="AB316" s="127"/>
      <c r="AC316" s="127"/>
      <c r="AD316" s="127"/>
      <c r="AE316" s="127"/>
      <c r="AF316" s="127"/>
      <c r="AG316" s="127"/>
      <c r="AH316" s="127"/>
      <c r="AI316" s="127"/>
      <c r="AJ316" s="127"/>
      <c r="AK316" s="127"/>
      <c r="AL316" s="127"/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7"/>
      <c r="AX316" s="127"/>
      <c r="AY316" s="127"/>
      <c r="AZ316" s="127"/>
      <c r="BA316" s="127"/>
      <c r="BB316" s="127"/>
      <c r="BC316" s="127"/>
      <c r="BD316" s="127"/>
      <c r="BE316" s="127"/>
      <c r="BF316" s="127"/>
      <c r="BG316" s="127"/>
      <c r="BH316" s="127"/>
      <c r="BI316" s="127"/>
      <c r="BJ316" s="127"/>
      <c r="BK316" s="127"/>
      <c r="BL316" s="127"/>
      <c r="BM316" s="127"/>
      <c r="BN316" s="127"/>
      <c r="BO316" s="127"/>
      <c r="BP316" s="127"/>
      <c r="BQ316" s="127"/>
      <c r="BR316" s="127"/>
      <c r="BS316" s="127"/>
      <c r="BT316" s="127"/>
      <c r="BU316" s="127"/>
      <c r="BV316" s="127"/>
      <c r="BW316" s="127"/>
      <c r="BX316" s="127"/>
      <c r="BY316" s="127"/>
      <c r="BZ316" s="127"/>
      <c r="CA316" s="127"/>
      <c r="CB316" s="127"/>
      <c r="CC316" s="127"/>
      <c r="CD316" s="127"/>
      <c r="CE316" s="127"/>
      <c r="CF316" s="127"/>
      <c r="CG316" s="127"/>
      <c r="CH316" s="127"/>
      <c r="CI316" s="127"/>
      <c r="CJ316" s="127"/>
      <c r="CK316" s="127"/>
      <c r="CL316" s="127"/>
      <c r="CM316" s="127"/>
      <c r="CN316" s="127"/>
      <c r="CO316" s="127"/>
      <c r="CP316" s="127"/>
      <c r="CQ316" s="127"/>
      <c r="CR316" s="127"/>
      <c r="CS316" s="127"/>
      <c r="CT316" s="127"/>
      <c r="CU316" s="127"/>
      <c r="CV316" s="127"/>
    </row>
    <row r="317" spans="1:100" ht="15.6" customHeight="1" x14ac:dyDescent="0.2">
      <c r="A317" s="127"/>
      <c r="B317" s="127"/>
      <c r="C317" s="127"/>
      <c r="D317" s="127"/>
      <c r="E317" s="127"/>
      <c r="F317" s="127"/>
      <c r="G317" s="127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7"/>
      <c r="X317" s="127"/>
      <c r="Y317" s="127"/>
      <c r="Z317" s="127"/>
      <c r="AA317" s="127"/>
      <c r="AB317" s="127"/>
      <c r="AC317" s="127"/>
      <c r="AD317" s="127"/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7"/>
      <c r="AX317" s="127"/>
      <c r="AY317" s="127"/>
      <c r="AZ317" s="127"/>
      <c r="BA317" s="127"/>
      <c r="BB317" s="127"/>
      <c r="BC317" s="127"/>
      <c r="BD317" s="127"/>
      <c r="BE317" s="127"/>
      <c r="BF317" s="127"/>
      <c r="BG317" s="127"/>
      <c r="BH317" s="127"/>
      <c r="BI317" s="127"/>
      <c r="BJ317" s="127"/>
      <c r="BK317" s="127"/>
      <c r="BL317" s="127"/>
      <c r="BM317" s="127"/>
      <c r="BN317" s="127"/>
      <c r="BO317" s="127"/>
      <c r="BP317" s="127"/>
      <c r="BQ317" s="127"/>
      <c r="BR317" s="127"/>
      <c r="BS317" s="127"/>
      <c r="BT317" s="127"/>
      <c r="BU317" s="127"/>
      <c r="BV317" s="127"/>
      <c r="BW317" s="127"/>
      <c r="BX317" s="127"/>
      <c r="BY317" s="127"/>
      <c r="BZ317" s="127"/>
      <c r="CA317" s="127"/>
      <c r="CB317" s="127"/>
      <c r="CC317" s="127"/>
      <c r="CD317" s="127"/>
      <c r="CE317" s="127"/>
      <c r="CF317" s="127"/>
      <c r="CG317" s="127"/>
      <c r="CH317" s="127"/>
      <c r="CI317" s="127"/>
      <c r="CJ317" s="127"/>
      <c r="CK317" s="127"/>
      <c r="CL317" s="127"/>
      <c r="CM317" s="127"/>
      <c r="CN317" s="127"/>
      <c r="CO317" s="127"/>
      <c r="CP317" s="127"/>
      <c r="CQ317" s="127"/>
      <c r="CR317" s="127"/>
      <c r="CS317" s="127"/>
      <c r="CT317" s="127"/>
      <c r="CU317" s="127"/>
      <c r="CV317" s="127"/>
    </row>
    <row r="318" spans="1:100" ht="15.6" customHeight="1" x14ac:dyDescent="0.2">
      <c r="A318" s="127"/>
      <c r="B318" s="127"/>
      <c r="C318" s="127"/>
      <c r="D318" s="127"/>
      <c r="E318" s="127"/>
      <c r="F318" s="127"/>
      <c r="G318" s="127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7"/>
      <c r="X318" s="127"/>
      <c r="Y318" s="127"/>
      <c r="Z318" s="127"/>
      <c r="AA318" s="127"/>
      <c r="AB318" s="127"/>
      <c r="AC318" s="127"/>
      <c r="AD318" s="127"/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7"/>
      <c r="BD318" s="127"/>
      <c r="BE318" s="127"/>
      <c r="BF318" s="127"/>
      <c r="BG318" s="127"/>
      <c r="BH318" s="127"/>
      <c r="BI318" s="127"/>
      <c r="BJ318" s="127"/>
      <c r="BK318" s="127"/>
      <c r="BL318" s="127"/>
      <c r="BM318" s="127"/>
      <c r="BN318" s="127"/>
      <c r="BO318" s="127"/>
      <c r="BP318" s="127"/>
      <c r="BQ318" s="127"/>
      <c r="BR318" s="127"/>
      <c r="BS318" s="127"/>
      <c r="BT318" s="127"/>
      <c r="BU318" s="127"/>
      <c r="BV318" s="127"/>
      <c r="BW318" s="127"/>
      <c r="BX318" s="127"/>
      <c r="BY318" s="127"/>
      <c r="BZ318" s="127"/>
      <c r="CA318" s="127"/>
      <c r="CB318" s="127"/>
      <c r="CC318" s="127"/>
      <c r="CD318" s="127"/>
      <c r="CE318" s="127"/>
      <c r="CF318" s="127"/>
      <c r="CG318" s="127"/>
      <c r="CH318" s="127"/>
      <c r="CI318" s="127"/>
      <c r="CJ318" s="127"/>
      <c r="CK318" s="127"/>
      <c r="CL318" s="127"/>
      <c r="CM318" s="127"/>
      <c r="CN318" s="127"/>
      <c r="CO318" s="127"/>
      <c r="CP318" s="127"/>
      <c r="CQ318" s="127"/>
      <c r="CR318" s="127"/>
      <c r="CS318" s="127"/>
      <c r="CT318" s="127"/>
      <c r="CU318" s="127"/>
      <c r="CV318" s="127"/>
    </row>
    <row r="319" spans="1:100" ht="15.6" customHeight="1" x14ac:dyDescent="0.2">
      <c r="A319" s="127"/>
      <c r="B319" s="127"/>
      <c r="C319" s="127"/>
      <c r="D319" s="127"/>
      <c r="E319" s="127"/>
      <c r="F319" s="127"/>
      <c r="G319" s="127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7"/>
      <c r="X319" s="127"/>
      <c r="Y319" s="127"/>
      <c r="Z319" s="127"/>
      <c r="AA319" s="127"/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27"/>
      <c r="AL319" s="127"/>
      <c r="AM319" s="127"/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7"/>
      <c r="AX319" s="127"/>
      <c r="AY319" s="127"/>
      <c r="AZ319" s="127"/>
      <c r="BA319" s="127"/>
      <c r="BB319" s="127"/>
      <c r="BC319" s="127"/>
      <c r="BD319" s="127"/>
      <c r="BE319" s="127"/>
      <c r="BF319" s="127"/>
      <c r="BG319" s="127"/>
      <c r="BH319" s="127"/>
      <c r="BI319" s="127"/>
      <c r="BJ319" s="127"/>
      <c r="BK319" s="127"/>
      <c r="BL319" s="127"/>
      <c r="BM319" s="127"/>
      <c r="BN319" s="127"/>
      <c r="BO319" s="127"/>
      <c r="BP319" s="127"/>
      <c r="BQ319" s="127"/>
      <c r="BR319" s="127"/>
      <c r="BS319" s="127"/>
      <c r="BT319" s="127"/>
      <c r="BU319" s="127"/>
      <c r="BV319" s="127"/>
      <c r="BW319" s="127"/>
      <c r="BX319" s="127"/>
      <c r="BY319" s="127"/>
      <c r="BZ319" s="127"/>
      <c r="CA319" s="127"/>
      <c r="CB319" s="127"/>
      <c r="CC319" s="127"/>
      <c r="CD319" s="127"/>
      <c r="CE319" s="127"/>
      <c r="CF319" s="127"/>
      <c r="CG319" s="127"/>
      <c r="CH319" s="127"/>
      <c r="CI319" s="127"/>
      <c r="CJ319" s="127"/>
      <c r="CK319" s="127"/>
      <c r="CL319" s="127"/>
      <c r="CM319" s="127"/>
      <c r="CN319" s="127"/>
      <c r="CO319" s="127"/>
      <c r="CP319" s="127"/>
      <c r="CQ319" s="127"/>
      <c r="CR319" s="127"/>
      <c r="CS319" s="127"/>
      <c r="CT319" s="127"/>
      <c r="CU319" s="127"/>
      <c r="CV319" s="127"/>
    </row>
    <row r="320" spans="1:100" ht="15.6" customHeight="1" x14ac:dyDescent="0.2">
      <c r="A320" s="127"/>
      <c r="B320" s="127"/>
      <c r="C320" s="127"/>
      <c r="D320" s="127"/>
      <c r="E320" s="127"/>
      <c r="F320" s="127"/>
      <c r="G320" s="127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7"/>
      <c r="X320" s="127"/>
      <c r="Y320" s="127"/>
      <c r="Z320" s="127"/>
      <c r="AA320" s="127"/>
      <c r="AB320" s="127"/>
      <c r="AC320" s="127"/>
      <c r="AD320" s="127"/>
      <c r="AE320" s="127"/>
      <c r="AF320" s="127"/>
      <c r="AG320" s="127"/>
      <c r="AH320" s="127"/>
      <c r="AI320" s="127"/>
      <c r="AJ320" s="127"/>
      <c r="AK320" s="127"/>
      <c r="AL320" s="127"/>
      <c r="AM320" s="127"/>
      <c r="AN320" s="127"/>
      <c r="AO320" s="127"/>
      <c r="AP320" s="127"/>
      <c r="AQ320" s="127"/>
      <c r="AR320" s="127"/>
      <c r="AS320" s="127"/>
      <c r="AT320" s="127"/>
      <c r="AU320" s="127"/>
      <c r="AV320" s="127"/>
      <c r="AW320" s="127"/>
      <c r="AX320" s="127"/>
      <c r="AY320" s="127"/>
      <c r="AZ320" s="127"/>
      <c r="BA320" s="127"/>
      <c r="BB320" s="127"/>
      <c r="BC320" s="127"/>
      <c r="BD320" s="127"/>
      <c r="BE320" s="127"/>
      <c r="BF320" s="127"/>
      <c r="BG320" s="127"/>
      <c r="BH320" s="127"/>
      <c r="BI320" s="127"/>
      <c r="BJ320" s="127"/>
      <c r="BK320" s="127"/>
      <c r="BL320" s="127"/>
      <c r="BM320" s="127"/>
      <c r="BN320" s="127"/>
      <c r="BO320" s="127"/>
      <c r="BP320" s="127"/>
      <c r="BQ320" s="127"/>
      <c r="BR320" s="127"/>
      <c r="BS320" s="127"/>
      <c r="BT320" s="127"/>
      <c r="BU320" s="127"/>
      <c r="BV320" s="127"/>
      <c r="BW320" s="127"/>
      <c r="BX320" s="127"/>
      <c r="BY320" s="127"/>
      <c r="BZ320" s="127"/>
      <c r="CA320" s="127"/>
      <c r="CB320" s="127"/>
      <c r="CC320" s="127"/>
      <c r="CD320" s="127"/>
      <c r="CE320" s="127"/>
      <c r="CF320" s="127"/>
      <c r="CG320" s="127"/>
      <c r="CH320" s="127"/>
      <c r="CI320" s="127"/>
      <c r="CJ320" s="127"/>
      <c r="CK320" s="127"/>
      <c r="CL320" s="127"/>
      <c r="CM320" s="127"/>
      <c r="CN320" s="127"/>
      <c r="CO320" s="127"/>
      <c r="CP320" s="127"/>
      <c r="CQ320" s="127"/>
      <c r="CR320" s="127"/>
      <c r="CS320" s="127"/>
      <c r="CT320" s="127"/>
      <c r="CU320" s="127"/>
      <c r="CV320" s="127"/>
    </row>
    <row r="321" spans="1:100" ht="15.6" customHeight="1" x14ac:dyDescent="0.2">
      <c r="A321" s="127"/>
      <c r="B321" s="127"/>
      <c r="C321" s="127"/>
      <c r="D321" s="127"/>
      <c r="E321" s="127"/>
      <c r="F321" s="127"/>
      <c r="G321" s="127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7"/>
      <c r="X321" s="127"/>
      <c r="Y321" s="127"/>
      <c r="Z321" s="127"/>
      <c r="AA321" s="127"/>
      <c r="AB321" s="127"/>
      <c r="AC321" s="127"/>
      <c r="AD321" s="127"/>
      <c r="AE321" s="127"/>
      <c r="AF321" s="127"/>
      <c r="AG321" s="127"/>
      <c r="AH321" s="127"/>
      <c r="AI321" s="127"/>
      <c r="AJ321" s="127"/>
      <c r="AK321" s="127"/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/>
      <c r="AX321" s="127"/>
      <c r="AY321" s="127"/>
      <c r="AZ321" s="127"/>
      <c r="BA321" s="127"/>
      <c r="BB321" s="127"/>
      <c r="BC321" s="127"/>
      <c r="BD321" s="127"/>
      <c r="BE321" s="127"/>
      <c r="BF321" s="127"/>
      <c r="BG321" s="127"/>
      <c r="BH321" s="127"/>
      <c r="BI321" s="127"/>
      <c r="BJ321" s="127"/>
      <c r="BK321" s="127"/>
      <c r="BL321" s="127"/>
      <c r="BM321" s="127"/>
      <c r="BN321" s="127"/>
      <c r="BO321" s="127"/>
      <c r="BP321" s="127"/>
      <c r="BQ321" s="127"/>
      <c r="BR321" s="127"/>
      <c r="BS321" s="127"/>
      <c r="BT321" s="127"/>
      <c r="BU321" s="127"/>
      <c r="BV321" s="127"/>
      <c r="BW321" s="127"/>
      <c r="BX321" s="127"/>
      <c r="BY321" s="127"/>
      <c r="BZ321" s="127"/>
      <c r="CA321" s="127"/>
      <c r="CB321" s="127"/>
      <c r="CC321" s="127"/>
      <c r="CD321" s="127"/>
      <c r="CE321" s="127"/>
      <c r="CF321" s="127"/>
      <c r="CG321" s="127"/>
      <c r="CH321" s="127"/>
      <c r="CI321" s="127"/>
      <c r="CJ321" s="127"/>
      <c r="CK321" s="127"/>
      <c r="CL321" s="127"/>
      <c r="CM321" s="127"/>
      <c r="CN321" s="127"/>
      <c r="CO321" s="127"/>
      <c r="CP321" s="127"/>
      <c r="CQ321" s="127"/>
      <c r="CR321" s="127"/>
      <c r="CS321" s="127"/>
      <c r="CT321" s="127"/>
      <c r="CU321" s="127"/>
      <c r="CV321" s="127"/>
    </row>
    <row r="322" spans="1:100" ht="15.6" customHeight="1" x14ac:dyDescent="0.2">
      <c r="A322" s="127"/>
      <c r="B322" s="127"/>
      <c r="C322" s="127"/>
      <c r="D322" s="127"/>
      <c r="E322" s="127"/>
      <c r="F322" s="127"/>
      <c r="G322" s="127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  <c r="BK322" s="127"/>
      <c r="BL322" s="127"/>
      <c r="BM322" s="127"/>
      <c r="BN322" s="127"/>
      <c r="BO322" s="127"/>
      <c r="BP322" s="127"/>
      <c r="BQ322" s="127"/>
      <c r="BR322" s="127"/>
      <c r="BS322" s="127"/>
      <c r="BT322" s="127"/>
      <c r="BU322" s="127"/>
      <c r="BV322" s="127"/>
      <c r="BW322" s="127"/>
      <c r="BX322" s="127"/>
      <c r="BY322" s="127"/>
      <c r="BZ322" s="127"/>
      <c r="CA322" s="127"/>
      <c r="CB322" s="127"/>
      <c r="CC322" s="127"/>
      <c r="CD322" s="127"/>
      <c r="CE322" s="127"/>
      <c r="CF322" s="127"/>
      <c r="CG322" s="127"/>
      <c r="CH322" s="127"/>
      <c r="CI322" s="127"/>
      <c r="CJ322" s="127"/>
      <c r="CK322" s="127"/>
      <c r="CL322" s="127"/>
      <c r="CM322" s="127"/>
      <c r="CN322" s="127"/>
      <c r="CO322" s="127"/>
      <c r="CP322" s="127"/>
      <c r="CQ322" s="127"/>
      <c r="CR322" s="127"/>
      <c r="CS322" s="127"/>
      <c r="CT322" s="127"/>
      <c r="CU322" s="127"/>
      <c r="CV322" s="127"/>
    </row>
    <row r="323" spans="1:100" ht="15.6" customHeight="1" x14ac:dyDescent="0.2">
      <c r="A323" s="127"/>
      <c r="B323" s="127"/>
      <c r="C323" s="127"/>
      <c r="D323" s="127"/>
      <c r="E323" s="127"/>
      <c r="F323" s="127"/>
      <c r="G323" s="127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7"/>
      <c r="X323" s="127"/>
      <c r="Y323" s="127"/>
      <c r="Z323" s="127"/>
      <c r="AA323" s="127"/>
      <c r="AB323" s="127"/>
      <c r="AC323" s="127"/>
      <c r="AD323" s="127"/>
      <c r="AE323" s="127"/>
      <c r="AF323" s="127"/>
      <c r="AG323" s="127"/>
      <c r="AH323" s="127"/>
      <c r="AI323" s="127"/>
      <c r="AJ323" s="127"/>
      <c r="AK323" s="127"/>
      <c r="AL323" s="127"/>
      <c r="AM323" s="127"/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/>
      <c r="AX323" s="127"/>
      <c r="AY323" s="127"/>
      <c r="AZ323" s="127"/>
      <c r="BA323" s="127"/>
      <c r="BB323" s="127"/>
      <c r="BC323" s="127"/>
      <c r="BD323" s="127"/>
      <c r="BE323" s="127"/>
      <c r="BF323" s="127"/>
      <c r="BG323" s="127"/>
      <c r="BH323" s="127"/>
      <c r="BI323" s="127"/>
      <c r="BJ323" s="127"/>
      <c r="BK323" s="127"/>
      <c r="BL323" s="127"/>
      <c r="BM323" s="127"/>
      <c r="BN323" s="127"/>
      <c r="BO323" s="127"/>
      <c r="BP323" s="127"/>
      <c r="BQ323" s="127"/>
      <c r="BR323" s="127"/>
      <c r="BS323" s="127"/>
      <c r="BT323" s="127"/>
      <c r="BU323" s="127"/>
      <c r="BV323" s="127"/>
      <c r="BW323" s="127"/>
      <c r="BX323" s="127"/>
      <c r="BY323" s="127"/>
      <c r="BZ323" s="127"/>
      <c r="CA323" s="127"/>
      <c r="CB323" s="127"/>
      <c r="CC323" s="127"/>
      <c r="CD323" s="127"/>
      <c r="CE323" s="127"/>
      <c r="CF323" s="127"/>
      <c r="CG323" s="127"/>
      <c r="CH323" s="127"/>
      <c r="CI323" s="127"/>
      <c r="CJ323" s="127"/>
      <c r="CK323" s="127"/>
      <c r="CL323" s="127"/>
      <c r="CM323" s="127"/>
      <c r="CN323" s="127"/>
      <c r="CO323" s="127"/>
      <c r="CP323" s="127"/>
      <c r="CQ323" s="127"/>
      <c r="CR323" s="127"/>
      <c r="CS323" s="127"/>
      <c r="CT323" s="127"/>
      <c r="CU323" s="127"/>
      <c r="CV323" s="127"/>
    </row>
    <row r="324" spans="1:100" ht="15.6" customHeight="1" x14ac:dyDescent="0.2">
      <c r="A324" s="127"/>
      <c r="B324" s="127"/>
      <c r="C324" s="127"/>
      <c r="D324" s="127"/>
      <c r="E324" s="127"/>
      <c r="F324" s="127"/>
      <c r="G324" s="127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7"/>
      <c r="X324" s="127"/>
      <c r="Y324" s="127"/>
      <c r="Z324" s="127"/>
      <c r="AA324" s="127"/>
      <c r="AB324" s="127"/>
      <c r="AC324" s="127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7"/>
      <c r="AW324" s="127"/>
      <c r="AX324" s="127"/>
      <c r="AY324" s="127"/>
      <c r="AZ324" s="127"/>
      <c r="BA324" s="127"/>
      <c r="BB324" s="127"/>
      <c r="BC324" s="127"/>
      <c r="BD324" s="127"/>
      <c r="BE324" s="127"/>
      <c r="BF324" s="127"/>
      <c r="BG324" s="127"/>
      <c r="BH324" s="127"/>
      <c r="BI324" s="127"/>
      <c r="BJ324" s="127"/>
      <c r="BK324" s="127"/>
      <c r="BL324" s="127"/>
      <c r="BM324" s="127"/>
      <c r="BN324" s="127"/>
      <c r="BO324" s="127"/>
      <c r="BP324" s="127"/>
      <c r="BQ324" s="127"/>
      <c r="BR324" s="127"/>
      <c r="BS324" s="127"/>
      <c r="BT324" s="127"/>
      <c r="BU324" s="127"/>
      <c r="BV324" s="127"/>
      <c r="BW324" s="127"/>
      <c r="BX324" s="127"/>
      <c r="BY324" s="127"/>
      <c r="BZ324" s="127"/>
      <c r="CA324" s="127"/>
      <c r="CB324" s="127"/>
      <c r="CC324" s="127"/>
      <c r="CD324" s="127"/>
      <c r="CE324" s="127"/>
      <c r="CF324" s="127"/>
      <c r="CG324" s="127"/>
      <c r="CH324" s="127"/>
      <c r="CI324" s="127"/>
      <c r="CJ324" s="127"/>
      <c r="CK324" s="127"/>
      <c r="CL324" s="127"/>
      <c r="CM324" s="127"/>
      <c r="CN324" s="127"/>
      <c r="CO324" s="127"/>
      <c r="CP324" s="127"/>
      <c r="CQ324" s="127"/>
      <c r="CR324" s="127"/>
      <c r="CS324" s="127"/>
      <c r="CT324" s="127"/>
      <c r="CU324" s="127"/>
      <c r="CV324" s="127"/>
    </row>
    <row r="325" spans="1:100" ht="15.6" customHeight="1" x14ac:dyDescent="0.2">
      <c r="A325" s="127"/>
      <c r="B325" s="127"/>
      <c r="C325" s="127"/>
      <c r="D325" s="127"/>
      <c r="E325" s="127"/>
      <c r="F325" s="127"/>
      <c r="G325" s="127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7"/>
      <c r="X325" s="127"/>
      <c r="Y325" s="127"/>
      <c r="Z325" s="127"/>
      <c r="AA325" s="127"/>
      <c r="AB325" s="127"/>
      <c r="AC325" s="127"/>
      <c r="AD325" s="127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7"/>
      <c r="AW325" s="127"/>
      <c r="AX325" s="127"/>
      <c r="AY325" s="127"/>
      <c r="AZ325" s="127"/>
      <c r="BA325" s="127"/>
      <c r="BB325" s="127"/>
      <c r="BC325" s="127"/>
      <c r="BD325" s="127"/>
      <c r="BE325" s="127"/>
      <c r="BF325" s="127"/>
      <c r="BG325" s="127"/>
      <c r="BH325" s="127"/>
      <c r="BI325" s="127"/>
      <c r="BJ325" s="127"/>
      <c r="BK325" s="127"/>
      <c r="BL325" s="127"/>
      <c r="BM325" s="127"/>
      <c r="BN325" s="127"/>
      <c r="BO325" s="127"/>
      <c r="BP325" s="127"/>
      <c r="BQ325" s="127"/>
      <c r="BR325" s="127"/>
      <c r="BS325" s="127"/>
      <c r="BT325" s="127"/>
      <c r="BU325" s="127"/>
      <c r="BV325" s="127"/>
      <c r="BW325" s="127"/>
      <c r="BX325" s="127"/>
      <c r="BY325" s="127"/>
      <c r="BZ325" s="127"/>
      <c r="CA325" s="127"/>
      <c r="CB325" s="127"/>
      <c r="CC325" s="127"/>
      <c r="CD325" s="127"/>
      <c r="CE325" s="127"/>
      <c r="CF325" s="127"/>
      <c r="CG325" s="127"/>
      <c r="CH325" s="127"/>
      <c r="CI325" s="127"/>
      <c r="CJ325" s="127"/>
      <c r="CK325" s="127"/>
      <c r="CL325" s="127"/>
      <c r="CM325" s="127"/>
      <c r="CN325" s="127"/>
      <c r="CO325" s="127"/>
      <c r="CP325" s="127"/>
      <c r="CQ325" s="127"/>
      <c r="CR325" s="127"/>
      <c r="CS325" s="127"/>
      <c r="CT325" s="127"/>
      <c r="CU325" s="127"/>
      <c r="CV325" s="127"/>
    </row>
    <row r="326" spans="1:100" ht="15.6" customHeight="1" x14ac:dyDescent="0.2">
      <c r="A326" s="127"/>
      <c r="B326" s="127"/>
      <c r="C326" s="127"/>
      <c r="D326" s="127"/>
      <c r="E326" s="127"/>
      <c r="F326" s="127"/>
      <c r="G326" s="127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7"/>
      <c r="X326" s="127"/>
      <c r="Y326" s="127"/>
      <c r="Z326" s="127"/>
      <c r="AA326" s="127"/>
      <c r="AB326" s="127"/>
      <c r="AC326" s="127"/>
      <c r="AD326" s="127"/>
      <c r="AE326" s="127"/>
      <c r="AF326" s="127"/>
      <c r="AG326" s="127"/>
      <c r="AH326" s="127"/>
      <c r="AI326" s="127"/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/>
      <c r="AX326" s="127"/>
      <c r="AY326" s="127"/>
      <c r="AZ326" s="127"/>
      <c r="BA326" s="127"/>
      <c r="BB326" s="127"/>
      <c r="BC326" s="127"/>
      <c r="BD326" s="127"/>
      <c r="BE326" s="127"/>
      <c r="BF326" s="127"/>
      <c r="BG326" s="127"/>
      <c r="BH326" s="127"/>
      <c r="BI326" s="127"/>
      <c r="BJ326" s="127"/>
      <c r="BK326" s="127"/>
      <c r="BL326" s="127"/>
      <c r="BM326" s="127"/>
      <c r="BN326" s="127"/>
      <c r="BO326" s="127"/>
      <c r="BP326" s="127"/>
      <c r="BQ326" s="127"/>
      <c r="BR326" s="127"/>
      <c r="BS326" s="127"/>
      <c r="BT326" s="127"/>
      <c r="BU326" s="127"/>
      <c r="BV326" s="127"/>
      <c r="BW326" s="127"/>
      <c r="BX326" s="127"/>
      <c r="BY326" s="127"/>
      <c r="BZ326" s="127"/>
      <c r="CA326" s="127"/>
      <c r="CB326" s="127"/>
      <c r="CC326" s="127"/>
      <c r="CD326" s="127"/>
      <c r="CE326" s="127"/>
      <c r="CF326" s="127"/>
      <c r="CG326" s="127"/>
      <c r="CH326" s="127"/>
      <c r="CI326" s="127"/>
      <c r="CJ326" s="127"/>
      <c r="CK326" s="127"/>
      <c r="CL326" s="127"/>
      <c r="CM326" s="127"/>
      <c r="CN326" s="127"/>
      <c r="CO326" s="127"/>
      <c r="CP326" s="127"/>
      <c r="CQ326" s="127"/>
      <c r="CR326" s="127"/>
      <c r="CS326" s="127"/>
      <c r="CT326" s="127"/>
      <c r="CU326" s="127"/>
      <c r="CV326" s="127"/>
    </row>
    <row r="327" spans="1:100" ht="15.6" customHeight="1" x14ac:dyDescent="0.2">
      <c r="A327" s="127"/>
      <c r="B327" s="127"/>
      <c r="C327" s="127"/>
      <c r="D327" s="127"/>
      <c r="E327" s="127"/>
      <c r="F327" s="127"/>
      <c r="G327" s="127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7"/>
      <c r="X327" s="127"/>
      <c r="Y327" s="127"/>
      <c r="Z327" s="127"/>
      <c r="AA327" s="127"/>
      <c r="AB327" s="127"/>
      <c r="AC327" s="127"/>
      <c r="AD327" s="127"/>
      <c r="AE327" s="127"/>
      <c r="AF327" s="127"/>
      <c r="AG327" s="127"/>
      <c r="AH327" s="127"/>
      <c r="AI327" s="127"/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7"/>
      <c r="AX327" s="127"/>
      <c r="AY327" s="127"/>
      <c r="AZ327" s="127"/>
      <c r="BA327" s="127"/>
      <c r="BB327" s="127"/>
      <c r="BC327" s="127"/>
      <c r="BD327" s="127"/>
      <c r="BE327" s="127"/>
      <c r="BF327" s="127"/>
      <c r="BG327" s="127"/>
      <c r="BH327" s="127"/>
      <c r="BI327" s="127"/>
      <c r="BJ327" s="127"/>
      <c r="BK327" s="127"/>
      <c r="BL327" s="127"/>
      <c r="BM327" s="127"/>
      <c r="BN327" s="127"/>
      <c r="BO327" s="127"/>
      <c r="BP327" s="127"/>
      <c r="BQ327" s="127"/>
      <c r="BR327" s="127"/>
      <c r="BS327" s="127"/>
      <c r="BT327" s="127"/>
      <c r="BU327" s="127"/>
      <c r="BV327" s="127"/>
      <c r="BW327" s="127"/>
      <c r="BX327" s="127"/>
      <c r="BY327" s="127"/>
      <c r="BZ327" s="127"/>
      <c r="CA327" s="127"/>
      <c r="CB327" s="127"/>
      <c r="CC327" s="127"/>
      <c r="CD327" s="127"/>
      <c r="CE327" s="127"/>
      <c r="CF327" s="127"/>
      <c r="CG327" s="127"/>
      <c r="CH327" s="127"/>
      <c r="CI327" s="127"/>
      <c r="CJ327" s="127"/>
      <c r="CK327" s="127"/>
      <c r="CL327" s="127"/>
      <c r="CM327" s="127"/>
      <c r="CN327" s="127"/>
      <c r="CO327" s="127"/>
      <c r="CP327" s="127"/>
      <c r="CQ327" s="127"/>
      <c r="CR327" s="127"/>
      <c r="CS327" s="127"/>
      <c r="CT327" s="127"/>
      <c r="CU327" s="127"/>
      <c r="CV327" s="127"/>
    </row>
    <row r="328" spans="1:100" ht="15.6" customHeight="1" x14ac:dyDescent="0.2">
      <c r="A328" s="127"/>
      <c r="B328" s="127"/>
      <c r="C328" s="127"/>
      <c r="D328" s="127"/>
      <c r="E328" s="127"/>
      <c r="F328" s="127"/>
      <c r="G328" s="127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7"/>
      <c r="X328" s="127"/>
      <c r="Y328" s="127"/>
      <c r="Z328" s="127"/>
      <c r="AA328" s="127"/>
      <c r="AB328" s="127"/>
      <c r="AC328" s="127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27"/>
      <c r="BG328" s="127"/>
      <c r="BH328" s="127"/>
      <c r="BI328" s="127"/>
      <c r="BJ328" s="127"/>
      <c r="BK328" s="127"/>
      <c r="BL328" s="127"/>
      <c r="BM328" s="127"/>
      <c r="BN328" s="127"/>
      <c r="BO328" s="127"/>
      <c r="BP328" s="127"/>
      <c r="BQ328" s="127"/>
      <c r="BR328" s="127"/>
      <c r="BS328" s="127"/>
      <c r="BT328" s="127"/>
      <c r="BU328" s="127"/>
      <c r="BV328" s="127"/>
      <c r="BW328" s="127"/>
      <c r="BX328" s="127"/>
      <c r="BY328" s="127"/>
      <c r="BZ328" s="127"/>
      <c r="CA328" s="127"/>
      <c r="CB328" s="127"/>
      <c r="CC328" s="127"/>
      <c r="CD328" s="127"/>
      <c r="CE328" s="127"/>
      <c r="CF328" s="127"/>
      <c r="CG328" s="127"/>
      <c r="CH328" s="127"/>
      <c r="CI328" s="127"/>
      <c r="CJ328" s="127"/>
      <c r="CK328" s="127"/>
      <c r="CL328" s="127"/>
      <c r="CM328" s="127"/>
      <c r="CN328" s="127"/>
      <c r="CO328" s="127"/>
      <c r="CP328" s="127"/>
      <c r="CQ328" s="127"/>
      <c r="CR328" s="127"/>
      <c r="CS328" s="127"/>
      <c r="CT328" s="127"/>
      <c r="CU328" s="127"/>
      <c r="CV328" s="127"/>
    </row>
    <row r="329" spans="1:100" ht="15.6" customHeight="1" x14ac:dyDescent="0.2">
      <c r="A329" s="127"/>
      <c r="B329" s="127"/>
      <c r="C329" s="127"/>
      <c r="D329" s="127"/>
      <c r="E329" s="127"/>
      <c r="F329" s="127"/>
      <c r="G329" s="127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7"/>
      <c r="X329" s="127"/>
      <c r="Y329" s="127"/>
      <c r="Z329" s="127"/>
      <c r="AA329" s="127"/>
      <c r="AB329" s="127"/>
      <c r="AC329" s="127"/>
      <c r="AD329" s="127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7"/>
      <c r="AW329" s="127"/>
      <c r="AX329" s="127"/>
      <c r="AY329" s="127"/>
      <c r="AZ329" s="127"/>
      <c r="BA329" s="127"/>
      <c r="BB329" s="127"/>
      <c r="BC329" s="127"/>
      <c r="BD329" s="127"/>
      <c r="BE329" s="127"/>
      <c r="BF329" s="127"/>
      <c r="BG329" s="127"/>
      <c r="BH329" s="127"/>
      <c r="BI329" s="127"/>
      <c r="BJ329" s="127"/>
      <c r="BK329" s="127"/>
      <c r="BL329" s="127"/>
      <c r="BM329" s="127"/>
      <c r="BN329" s="127"/>
      <c r="BO329" s="127"/>
      <c r="BP329" s="127"/>
      <c r="BQ329" s="127"/>
      <c r="BR329" s="127"/>
      <c r="BS329" s="127"/>
      <c r="BT329" s="127"/>
      <c r="BU329" s="127"/>
      <c r="BV329" s="127"/>
      <c r="BW329" s="127"/>
      <c r="BX329" s="127"/>
      <c r="BY329" s="127"/>
      <c r="BZ329" s="127"/>
      <c r="CA329" s="127"/>
      <c r="CB329" s="127"/>
      <c r="CC329" s="127"/>
      <c r="CD329" s="127"/>
      <c r="CE329" s="127"/>
      <c r="CF329" s="127"/>
      <c r="CG329" s="127"/>
      <c r="CH329" s="127"/>
      <c r="CI329" s="127"/>
      <c r="CJ329" s="127"/>
      <c r="CK329" s="127"/>
      <c r="CL329" s="127"/>
      <c r="CM329" s="127"/>
      <c r="CN329" s="127"/>
      <c r="CO329" s="127"/>
      <c r="CP329" s="127"/>
      <c r="CQ329" s="127"/>
      <c r="CR329" s="127"/>
      <c r="CS329" s="127"/>
      <c r="CT329" s="127"/>
      <c r="CU329" s="127"/>
      <c r="CV329" s="127"/>
    </row>
    <row r="330" spans="1:100" ht="15.6" customHeight="1" x14ac:dyDescent="0.2">
      <c r="A330" s="127"/>
      <c r="B330" s="127"/>
      <c r="C330" s="127"/>
      <c r="D330" s="127"/>
      <c r="E330" s="127"/>
      <c r="F330" s="127"/>
      <c r="G330" s="127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7"/>
      <c r="X330" s="127"/>
      <c r="Y330" s="127"/>
      <c r="Z330" s="127"/>
      <c r="AA330" s="127"/>
      <c r="AB330" s="127"/>
      <c r="AC330" s="127"/>
      <c r="AD330" s="127"/>
      <c r="AE330" s="127"/>
      <c r="AF330" s="127"/>
      <c r="AG330" s="127"/>
      <c r="AH330" s="127"/>
      <c r="AI330" s="127"/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7"/>
      <c r="AW330" s="127"/>
      <c r="AX330" s="127"/>
      <c r="AY330" s="127"/>
      <c r="AZ330" s="127"/>
      <c r="BA330" s="127"/>
      <c r="BB330" s="127"/>
      <c r="BC330" s="127"/>
      <c r="BD330" s="127"/>
      <c r="BE330" s="127"/>
      <c r="BF330" s="127"/>
      <c r="BG330" s="127"/>
      <c r="BH330" s="127"/>
      <c r="BI330" s="127"/>
      <c r="BJ330" s="127"/>
      <c r="BK330" s="127"/>
      <c r="BL330" s="127"/>
      <c r="BM330" s="127"/>
      <c r="BN330" s="127"/>
      <c r="BO330" s="127"/>
      <c r="BP330" s="127"/>
      <c r="BQ330" s="127"/>
      <c r="BR330" s="127"/>
      <c r="BS330" s="127"/>
      <c r="BT330" s="127"/>
      <c r="BU330" s="127"/>
      <c r="BV330" s="127"/>
      <c r="BW330" s="127"/>
      <c r="BX330" s="127"/>
      <c r="BY330" s="127"/>
      <c r="BZ330" s="127"/>
      <c r="CA330" s="127"/>
      <c r="CB330" s="127"/>
      <c r="CC330" s="127"/>
      <c r="CD330" s="127"/>
      <c r="CE330" s="127"/>
      <c r="CF330" s="127"/>
      <c r="CG330" s="127"/>
      <c r="CH330" s="127"/>
      <c r="CI330" s="127"/>
      <c r="CJ330" s="127"/>
      <c r="CK330" s="127"/>
      <c r="CL330" s="127"/>
      <c r="CM330" s="127"/>
      <c r="CN330" s="127"/>
      <c r="CO330" s="127"/>
      <c r="CP330" s="127"/>
      <c r="CQ330" s="127"/>
      <c r="CR330" s="127"/>
      <c r="CS330" s="127"/>
      <c r="CT330" s="127"/>
      <c r="CU330" s="127"/>
      <c r="CV330" s="127"/>
    </row>
    <row r="331" spans="1:100" ht="15.6" customHeight="1" x14ac:dyDescent="0.2">
      <c r="A331" s="127"/>
      <c r="B331" s="127"/>
      <c r="C331" s="127"/>
      <c r="D331" s="127"/>
      <c r="E331" s="127"/>
      <c r="F331" s="127"/>
      <c r="G331" s="127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7"/>
      <c r="X331" s="127"/>
      <c r="Y331" s="127"/>
      <c r="Z331" s="127"/>
      <c r="AA331" s="127"/>
      <c r="AB331" s="127"/>
      <c r="AC331" s="127"/>
      <c r="AD331" s="127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7"/>
      <c r="AW331" s="127"/>
      <c r="AX331" s="127"/>
      <c r="AY331" s="127"/>
      <c r="AZ331" s="127"/>
      <c r="BA331" s="127"/>
      <c r="BB331" s="127"/>
      <c r="BC331" s="127"/>
      <c r="BD331" s="127"/>
      <c r="BE331" s="127"/>
      <c r="BF331" s="127"/>
      <c r="BG331" s="127"/>
      <c r="BH331" s="127"/>
      <c r="BI331" s="127"/>
      <c r="BJ331" s="127"/>
      <c r="BK331" s="127"/>
      <c r="BL331" s="127"/>
      <c r="BM331" s="127"/>
      <c r="BN331" s="127"/>
      <c r="BO331" s="127"/>
      <c r="BP331" s="127"/>
      <c r="BQ331" s="127"/>
      <c r="BR331" s="127"/>
      <c r="BS331" s="127"/>
      <c r="BT331" s="127"/>
      <c r="BU331" s="127"/>
      <c r="BV331" s="127"/>
      <c r="BW331" s="127"/>
      <c r="BX331" s="127"/>
      <c r="BY331" s="127"/>
      <c r="BZ331" s="127"/>
      <c r="CA331" s="127"/>
      <c r="CB331" s="127"/>
      <c r="CC331" s="127"/>
      <c r="CD331" s="127"/>
      <c r="CE331" s="127"/>
      <c r="CF331" s="127"/>
      <c r="CG331" s="127"/>
      <c r="CH331" s="127"/>
      <c r="CI331" s="127"/>
      <c r="CJ331" s="127"/>
      <c r="CK331" s="127"/>
      <c r="CL331" s="127"/>
      <c r="CM331" s="127"/>
      <c r="CN331" s="127"/>
      <c r="CO331" s="127"/>
      <c r="CP331" s="127"/>
      <c r="CQ331" s="127"/>
      <c r="CR331" s="127"/>
      <c r="CS331" s="127"/>
      <c r="CT331" s="127"/>
      <c r="CU331" s="127"/>
      <c r="CV331" s="127"/>
    </row>
    <row r="332" spans="1:100" ht="15.6" customHeight="1" x14ac:dyDescent="0.2">
      <c r="A332" s="127"/>
      <c r="B332" s="127"/>
      <c r="C332" s="127"/>
      <c r="D332" s="127"/>
      <c r="E332" s="127"/>
      <c r="F332" s="127"/>
      <c r="G332" s="127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  <c r="BG332" s="127"/>
      <c r="BH332" s="127"/>
      <c r="BI332" s="127"/>
      <c r="BJ332" s="127"/>
      <c r="BK332" s="127"/>
      <c r="BL332" s="127"/>
      <c r="BM332" s="127"/>
      <c r="BN332" s="127"/>
      <c r="BO332" s="127"/>
      <c r="BP332" s="127"/>
      <c r="BQ332" s="127"/>
      <c r="BR332" s="127"/>
      <c r="BS332" s="127"/>
      <c r="BT332" s="127"/>
      <c r="BU332" s="127"/>
      <c r="BV332" s="127"/>
      <c r="BW332" s="127"/>
      <c r="BX332" s="127"/>
      <c r="BY332" s="127"/>
      <c r="BZ332" s="127"/>
      <c r="CA332" s="127"/>
      <c r="CB332" s="127"/>
      <c r="CC332" s="127"/>
      <c r="CD332" s="127"/>
      <c r="CE332" s="127"/>
      <c r="CF332" s="127"/>
      <c r="CG332" s="127"/>
      <c r="CH332" s="127"/>
      <c r="CI332" s="127"/>
      <c r="CJ332" s="127"/>
      <c r="CK332" s="127"/>
      <c r="CL332" s="127"/>
      <c r="CM332" s="127"/>
      <c r="CN332" s="127"/>
      <c r="CO332" s="127"/>
      <c r="CP332" s="127"/>
      <c r="CQ332" s="127"/>
      <c r="CR332" s="127"/>
      <c r="CS332" s="127"/>
      <c r="CT332" s="127"/>
      <c r="CU332" s="127"/>
      <c r="CV332" s="127"/>
    </row>
    <row r="333" spans="1:100" ht="15.6" customHeight="1" x14ac:dyDescent="0.2">
      <c r="A333" s="127"/>
      <c r="B333" s="127"/>
      <c r="C333" s="127"/>
      <c r="D333" s="127"/>
      <c r="E333" s="127"/>
      <c r="F333" s="127"/>
      <c r="G333" s="127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  <c r="BG333" s="127"/>
      <c r="BH333" s="127"/>
      <c r="BI333" s="127"/>
      <c r="BJ333" s="127"/>
      <c r="BK333" s="127"/>
      <c r="BL333" s="127"/>
      <c r="BM333" s="127"/>
      <c r="BN333" s="127"/>
      <c r="BO333" s="127"/>
      <c r="BP333" s="127"/>
      <c r="BQ333" s="127"/>
      <c r="BR333" s="127"/>
      <c r="BS333" s="127"/>
      <c r="BT333" s="127"/>
      <c r="BU333" s="127"/>
      <c r="BV333" s="127"/>
      <c r="BW333" s="127"/>
      <c r="BX333" s="127"/>
      <c r="BY333" s="127"/>
      <c r="BZ333" s="127"/>
      <c r="CA333" s="127"/>
      <c r="CB333" s="127"/>
      <c r="CC333" s="127"/>
      <c r="CD333" s="127"/>
      <c r="CE333" s="127"/>
      <c r="CF333" s="127"/>
      <c r="CG333" s="127"/>
      <c r="CH333" s="127"/>
      <c r="CI333" s="127"/>
      <c r="CJ333" s="127"/>
      <c r="CK333" s="127"/>
      <c r="CL333" s="127"/>
      <c r="CM333" s="127"/>
      <c r="CN333" s="127"/>
      <c r="CO333" s="127"/>
      <c r="CP333" s="127"/>
      <c r="CQ333" s="127"/>
      <c r="CR333" s="127"/>
      <c r="CS333" s="127"/>
      <c r="CT333" s="127"/>
      <c r="CU333" s="127"/>
      <c r="CV333" s="127"/>
    </row>
    <row r="334" spans="1:100" ht="15.6" customHeight="1" x14ac:dyDescent="0.2">
      <c r="A334" s="127"/>
      <c r="B334" s="127"/>
      <c r="C334" s="127"/>
      <c r="D334" s="127"/>
      <c r="E334" s="127"/>
      <c r="F334" s="127"/>
      <c r="G334" s="127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7"/>
      <c r="X334" s="127"/>
      <c r="Y334" s="127"/>
      <c r="Z334" s="127"/>
      <c r="AA334" s="127"/>
      <c r="AB334" s="127"/>
      <c r="AC334" s="127"/>
      <c r="AD334" s="127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/>
      <c r="AX334" s="127"/>
      <c r="AY334" s="127"/>
      <c r="AZ334" s="127"/>
      <c r="BA334" s="127"/>
      <c r="BB334" s="127"/>
      <c r="BC334" s="127"/>
      <c r="BD334" s="127"/>
      <c r="BE334" s="127"/>
      <c r="BF334" s="127"/>
      <c r="BG334" s="127"/>
      <c r="BH334" s="127"/>
      <c r="BI334" s="127"/>
      <c r="BJ334" s="127"/>
      <c r="BK334" s="127"/>
      <c r="BL334" s="127"/>
      <c r="BM334" s="127"/>
      <c r="BN334" s="127"/>
      <c r="BO334" s="127"/>
      <c r="BP334" s="127"/>
      <c r="BQ334" s="127"/>
      <c r="BR334" s="127"/>
      <c r="BS334" s="127"/>
      <c r="BT334" s="127"/>
      <c r="BU334" s="127"/>
      <c r="BV334" s="127"/>
      <c r="BW334" s="127"/>
      <c r="BX334" s="127"/>
      <c r="BY334" s="127"/>
      <c r="BZ334" s="127"/>
      <c r="CA334" s="127"/>
      <c r="CB334" s="127"/>
      <c r="CC334" s="127"/>
      <c r="CD334" s="127"/>
      <c r="CE334" s="127"/>
      <c r="CF334" s="127"/>
      <c r="CG334" s="127"/>
      <c r="CH334" s="127"/>
      <c r="CI334" s="127"/>
      <c r="CJ334" s="127"/>
      <c r="CK334" s="127"/>
      <c r="CL334" s="127"/>
      <c r="CM334" s="127"/>
      <c r="CN334" s="127"/>
      <c r="CO334" s="127"/>
      <c r="CP334" s="127"/>
      <c r="CQ334" s="127"/>
      <c r="CR334" s="127"/>
      <c r="CS334" s="127"/>
      <c r="CT334" s="127"/>
      <c r="CU334" s="127"/>
      <c r="CV334" s="127"/>
    </row>
    <row r="335" spans="1:100" ht="15.6" customHeight="1" x14ac:dyDescent="0.2">
      <c r="A335" s="127"/>
      <c r="B335" s="127"/>
      <c r="C335" s="127"/>
      <c r="D335" s="127"/>
      <c r="E335" s="127"/>
      <c r="F335" s="127"/>
      <c r="G335" s="127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7"/>
      <c r="X335" s="127"/>
      <c r="Y335" s="127"/>
      <c r="Z335" s="127"/>
      <c r="AA335" s="127"/>
      <c r="AB335" s="127"/>
      <c r="AC335" s="127"/>
      <c r="AD335" s="127"/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  <c r="BG335" s="127"/>
      <c r="BH335" s="127"/>
      <c r="BI335" s="127"/>
      <c r="BJ335" s="127"/>
      <c r="BK335" s="127"/>
      <c r="BL335" s="127"/>
      <c r="BM335" s="127"/>
      <c r="BN335" s="127"/>
      <c r="BO335" s="127"/>
      <c r="BP335" s="127"/>
      <c r="BQ335" s="127"/>
      <c r="BR335" s="127"/>
      <c r="BS335" s="127"/>
      <c r="BT335" s="127"/>
      <c r="BU335" s="127"/>
      <c r="BV335" s="127"/>
      <c r="BW335" s="127"/>
      <c r="BX335" s="127"/>
      <c r="BY335" s="127"/>
      <c r="BZ335" s="127"/>
      <c r="CA335" s="127"/>
      <c r="CB335" s="127"/>
      <c r="CC335" s="127"/>
      <c r="CD335" s="127"/>
      <c r="CE335" s="127"/>
      <c r="CF335" s="127"/>
      <c r="CG335" s="127"/>
      <c r="CH335" s="127"/>
      <c r="CI335" s="127"/>
      <c r="CJ335" s="127"/>
      <c r="CK335" s="127"/>
      <c r="CL335" s="127"/>
      <c r="CM335" s="127"/>
      <c r="CN335" s="127"/>
      <c r="CO335" s="127"/>
      <c r="CP335" s="127"/>
      <c r="CQ335" s="127"/>
      <c r="CR335" s="127"/>
      <c r="CS335" s="127"/>
      <c r="CT335" s="127"/>
      <c r="CU335" s="127"/>
      <c r="CV335" s="127"/>
    </row>
    <row r="336" spans="1:100" ht="15.6" customHeight="1" x14ac:dyDescent="0.2">
      <c r="A336" s="127"/>
      <c r="B336" s="127"/>
      <c r="C336" s="127"/>
      <c r="D336" s="127"/>
      <c r="E336" s="127"/>
      <c r="F336" s="127"/>
      <c r="G336" s="127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7"/>
      <c r="X336" s="127"/>
      <c r="Y336" s="127"/>
      <c r="Z336" s="127"/>
      <c r="AA336" s="127"/>
      <c r="AB336" s="127"/>
      <c r="AC336" s="127"/>
      <c r="AD336" s="127"/>
      <c r="AE336" s="127"/>
      <c r="AF336" s="127"/>
      <c r="AG336" s="127"/>
      <c r="AH336" s="127"/>
      <c r="AI336" s="127"/>
      <c r="AJ336" s="127"/>
      <c r="AK336" s="127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7"/>
      <c r="AY336" s="127"/>
      <c r="AZ336" s="127"/>
      <c r="BA336" s="127"/>
      <c r="BB336" s="127"/>
      <c r="BC336" s="127"/>
      <c r="BD336" s="127"/>
      <c r="BE336" s="127"/>
      <c r="BF336" s="127"/>
      <c r="BG336" s="127"/>
      <c r="BH336" s="127"/>
      <c r="BI336" s="127"/>
      <c r="BJ336" s="127"/>
      <c r="BK336" s="127"/>
      <c r="BL336" s="127"/>
      <c r="BM336" s="127"/>
      <c r="BN336" s="127"/>
      <c r="BO336" s="127"/>
      <c r="BP336" s="127"/>
      <c r="BQ336" s="127"/>
      <c r="BR336" s="127"/>
      <c r="BS336" s="127"/>
      <c r="BT336" s="127"/>
      <c r="BU336" s="127"/>
      <c r="BV336" s="127"/>
      <c r="BW336" s="127"/>
      <c r="BX336" s="127"/>
      <c r="BY336" s="127"/>
      <c r="BZ336" s="127"/>
      <c r="CA336" s="127"/>
      <c r="CB336" s="127"/>
      <c r="CC336" s="127"/>
      <c r="CD336" s="127"/>
      <c r="CE336" s="127"/>
      <c r="CF336" s="127"/>
      <c r="CG336" s="127"/>
      <c r="CH336" s="127"/>
      <c r="CI336" s="127"/>
      <c r="CJ336" s="127"/>
      <c r="CK336" s="127"/>
      <c r="CL336" s="127"/>
      <c r="CM336" s="127"/>
      <c r="CN336" s="127"/>
      <c r="CO336" s="127"/>
      <c r="CP336" s="127"/>
      <c r="CQ336" s="127"/>
      <c r="CR336" s="127"/>
      <c r="CS336" s="127"/>
      <c r="CT336" s="127"/>
      <c r="CU336" s="127"/>
      <c r="CV336" s="127"/>
    </row>
    <row r="337" spans="1:100" ht="15.6" customHeight="1" x14ac:dyDescent="0.2">
      <c r="A337" s="127"/>
      <c r="B337" s="127"/>
      <c r="C337" s="127"/>
      <c r="D337" s="127"/>
      <c r="E337" s="127"/>
      <c r="F337" s="127"/>
      <c r="G337" s="127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7"/>
      <c r="X337" s="127"/>
      <c r="Y337" s="127"/>
      <c r="Z337" s="127"/>
      <c r="AA337" s="127"/>
      <c r="AB337" s="127"/>
      <c r="AC337" s="127"/>
      <c r="AD337" s="127"/>
      <c r="AE337" s="127"/>
      <c r="AF337" s="127"/>
      <c r="AG337" s="127"/>
      <c r="AH337" s="127"/>
      <c r="AI337" s="127"/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7"/>
      <c r="BD337" s="127"/>
      <c r="BE337" s="127"/>
      <c r="BF337" s="127"/>
      <c r="BG337" s="127"/>
      <c r="BH337" s="127"/>
      <c r="BI337" s="127"/>
      <c r="BJ337" s="127"/>
      <c r="BK337" s="127"/>
      <c r="BL337" s="127"/>
      <c r="BM337" s="127"/>
      <c r="BN337" s="127"/>
      <c r="BO337" s="127"/>
      <c r="BP337" s="127"/>
      <c r="BQ337" s="127"/>
      <c r="BR337" s="127"/>
      <c r="BS337" s="127"/>
      <c r="BT337" s="127"/>
      <c r="BU337" s="127"/>
      <c r="BV337" s="127"/>
      <c r="BW337" s="127"/>
      <c r="BX337" s="127"/>
      <c r="BY337" s="127"/>
      <c r="BZ337" s="127"/>
      <c r="CA337" s="127"/>
      <c r="CB337" s="127"/>
      <c r="CC337" s="127"/>
      <c r="CD337" s="127"/>
      <c r="CE337" s="127"/>
      <c r="CF337" s="127"/>
      <c r="CG337" s="127"/>
      <c r="CH337" s="127"/>
      <c r="CI337" s="127"/>
      <c r="CJ337" s="127"/>
      <c r="CK337" s="127"/>
      <c r="CL337" s="127"/>
      <c r="CM337" s="127"/>
      <c r="CN337" s="127"/>
      <c r="CO337" s="127"/>
      <c r="CP337" s="127"/>
      <c r="CQ337" s="127"/>
      <c r="CR337" s="127"/>
      <c r="CS337" s="127"/>
      <c r="CT337" s="127"/>
      <c r="CU337" s="127"/>
      <c r="CV337" s="127"/>
    </row>
    <row r="338" spans="1:100" ht="15.6" customHeight="1" x14ac:dyDescent="0.2">
      <c r="A338" s="127"/>
      <c r="B338" s="127"/>
      <c r="C338" s="127"/>
      <c r="D338" s="127"/>
      <c r="E338" s="127"/>
      <c r="F338" s="127"/>
      <c r="G338" s="127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7"/>
      <c r="X338" s="127"/>
      <c r="Y338" s="127"/>
      <c r="Z338" s="127"/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27"/>
      <c r="BK338" s="127"/>
      <c r="BL338" s="127"/>
      <c r="BM338" s="127"/>
      <c r="BN338" s="127"/>
      <c r="BO338" s="127"/>
      <c r="BP338" s="127"/>
      <c r="BQ338" s="127"/>
      <c r="BR338" s="127"/>
      <c r="BS338" s="127"/>
      <c r="BT338" s="127"/>
      <c r="BU338" s="127"/>
      <c r="BV338" s="127"/>
      <c r="BW338" s="127"/>
      <c r="BX338" s="127"/>
      <c r="BY338" s="127"/>
      <c r="BZ338" s="127"/>
      <c r="CA338" s="127"/>
      <c r="CB338" s="127"/>
      <c r="CC338" s="127"/>
      <c r="CD338" s="127"/>
      <c r="CE338" s="127"/>
      <c r="CF338" s="127"/>
      <c r="CG338" s="127"/>
      <c r="CH338" s="127"/>
      <c r="CI338" s="127"/>
      <c r="CJ338" s="127"/>
      <c r="CK338" s="127"/>
      <c r="CL338" s="127"/>
      <c r="CM338" s="127"/>
      <c r="CN338" s="127"/>
      <c r="CO338" s="127"/>
      <c r="CP338" s="127"/>
      <c r="CQ338" s="127"/>
      <c r="CR338" s="127"/>
      <c r="CS338" s="127"/>
      <c r="CT338" s="127"/>
      <c r="CU338" s="127"/>
      <c r="CV338" s="127"/>
    </row>
    <row r="339" spans="1:100" ht="15.6" customHeight="1" x14ac:dyDescent="0.2">
      <c r="A339" s="127"/>
      <c r="B339" s="127"/>
      <c r="C339" s="127"/>
      <c r="D339" s="127"/>
      <c r="E339" s="127"/>
      <c r="F339" s="127"/>
      <c r="G339" s="127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7"/>
      <c r="X339" s="127"/>
      <c r="Y339" s="127"/>
      <c r="Z339" s="127"/>
      <c r="AA339" s="127"/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  <c r="BG339" s="127"/>
      <c r="BH339" s="127"/>
      <c r="BI339" s="127"/>
      <c r="BJ339" s="127"/>
      <c r="BK339" s="127"/>
      <c r="BL339" s="127"/>
      <c r="BM339" s="127"/>
      <c r="BN339" s="127"/>
      <c r="BO339" s="127"/>
      <c r="BP339" s="127"/>
      <c r="BQ339" s="127"/>
      <c r="BR339" s="127"/>
      <c r="BS339" s="127"/>
      <c r="BT339" s="127"/>
      <c r="BU339" s="127"/>
      <c r="BV339" s="127"/>
      <c r="BW339" s="127"/>
      <c r="BX339" s="127"/>
      <c r="BY339" s="127"/>
      <c r="BZ339" s="127"/>
      <c r="CA339" s="127"/>
      <c r="CB339" s="127"/>
      <c r="CC339" s="127"/>
      <c r="CD339" s="127"/>
      <c r="CE339" s="127"/>
      <c r="CF339" s="127"/>
      <c r="CG339" s="127"/>
      <c r="CH339" s="127"/>
      <c r="CI339" s="127"/>
      <c r="CJ339" s="127"/>
      <c r="CK339" s="127"/>
      <c r="CL339" s="127"/>
      <c r="CM339" s="127"/>
      <c r="CN339" s="127"/>
      <c r="CO339" s="127"/>
      <c r="CP339" s="127"/>
      <c r="CQ339" s="127"/>
      <c r="CR339" s="127"/>
      <c r="CS339" s="127"/>
      <c r="CT339" s="127"/>
      <c r="CU339" s="127"/>
      <c r="CV339" s="127"/>
    </row>
    <row r="340" spans="1:100" ht="15.6" customHeight="1" x14ac:dyDescent="0.2">
      <c r="A340" s="127"/>
      <c r="B340" s="127"/>
      <c r="C340" s="127"/>
      <c r="D340" s="127"/>
      <c r="E340" s="127"/>
      <c r="F340" s="127"/>
      <c r="G340" s="127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7"/>
      <c r="X340" s="127"/>
      <c r="Y340" s="127"/>
      <c r="Z340" s="127"/>
      <c r="AA340" s="127"/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  <c r="BG340" s="127"/>
      <c r="BH340" s="127"/>
      <c r="BI340" s="127"/>
      <c r="BJ340" s="127"/>
      <c r="BK340" s="127"/>
      <c r="BL340" s="127"/>
      <c r="BM340" s="127"/>
      <c r="BN340" s="127"/>
      <c r="BO340" s="127"/>
      <c r="BP340" s="127"/>
      <c r="BQ340" s="127"/>
      <c r="BR340" s="127"/>
      <c r="BS340" s="127"/>
      <c r="BT340" s="127"/>
      <c r="BU340" s="127"/>
      <c r="BV340" s="127"/>
      <c r="BW340" s="127"/>
      <c r="BX340" s="127"/>
      <c r="BY340" s="127"/>
      <c r="BZ340" s="127"/>
      <c r="CA340" s="127"/>
      <c r="CB340" s="127"/>
      <c r="CC340" s="127"/>
      <c r="CD340" s="127"/>
      <c r="CE340" s="127"/>
      <c r="CF340" s="127"/>
      <c r="CG340" s="127"/>
      <c r="CH340" s="127"/>
      <c r="CI340" s="127"/>
      <c r="CJ340" s="127"/>
      <c r="CK340" s="127"/>
      <c r="CL340" s="127"/>
      <c r="CM340" s="127"/>
      <c r="CN340" s="127"/>
      <c r="CO340" s="127"/>
      <c r="CP340" s="127"/>
      <c r="CQ340" s="127"/>
      <c r="CR340" s="127"/>
      <c r="CS340" s="127"/>
      <c r="CT340" s="127"/>
      <c r="CU340" s="127"/>
      <c r="CV340" s="127"/>
    </row>
    <row r="341" spans="1:100" ht="15.6" customHeight="1" x14ac:dyDescent="0.2">
      <c r="A341" s="127"/>
      <c r="B341" s="127"/>
      <c r="C341" s="127"/>
      <c r="D341" s="127"/>
      <c r="E341" s="127"/>
      <c r="F341" s="127"/>
      <c r="G341" s="127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  <c r="BK341" s="127"/>
      <c r="BL341" s="127"/>
      <c r="BM341" s="127"/>
      <c r="BN341" s="127"/>
      <c r="BO341" s="127"/>
      <c r="BP341" s="127"/>
      <c r="BQ341" s="127"/>
      <c r="BR341" s="127"/>
      <c r="BS341" s="127"/>
      <c r="BT341" s="127"/>
      <c r="BU341" s="127"/>
      <c r="BV341" s="127"/>
      <c r="BW341" s="127"/>
      <c r="BX341" s="127"/>
      <c r="BY341" s="127"/>
      <c r="BZ341" s="127"/>
      <c r="CA341" s="127"/>
      <c r="CB341" s="127"/>
      <c r="CC341" s="127"/>
      <c r="CD341" s="127"/>
      <c r="CE341" s="127"/>
      <c r="CF341" s="127"/>
      <c r="CG341" s="127"/>
      <c r="CH341" s="127"/>
      <c r="CI341" s="127"/>
      <c r="CJ341" s="127"/>
      <c r="CK341" s="127"/>
      <c r="CL341" s="127"/>
      <c r="CM341" s="127"/>
      <c r="CN341" s="127"/>
      <c r="CO341" s="127"/>
      <c r="CP341" s="127"/>
      <c r="CQ341" s="127"/>
      <c r="CR341" s="127"/>
      <c r="CS341" s="127"/>
      <c r="CT341" s="127"/>
      <c r="CU341" s="127"/>
      <c r="CV341" s="127"/>
    </row>
    <row r="342" spans="1:100" ht="15.6" customHeight="1" x14ac:dyDescent="0.2">
      <c r="A342" s="127"/>
      <c r="B342" s="127"/>
      <c r="C342" s="127"/>
      <c r="D342" s="127"/>
      <c r="E342" s="127"/>
      <c r="F342" s="127"/>
      <c r="G342" s="127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7"/>
      <c r="BD342" s="127"/>
      <c r="BE342" s="127"/>
      <c r="BF342" s="127"/>
      <c r="BG342" s="127"/>
      <c r="BH342" s="127"/>
      <c r="BI342" s="127"/>
      <c r="BJ342" s="127"/>
      <c r="BK342" s="127"/>
      <c r="BL342" s="127"/>
      <c r="BM342" s="127"/>
      <c r="BN342" s="127"/>
      <c r="BO342" s="127"/>
      <c r="BP342" s="127"/>
      <c r="BQ342" s="127"/>
      <c r="BR342" s="127"/>
      <c r="BS342" s="127"/>
      <c r="BT342" s="127"/>
      <c r="BU342" s="127"/>
      <c r="BV342" s="127"/>
      <c r="BW342" s="127"/>
      <c r="BX342" s="127"/>
      <c r="BY342" s="127"/>
      <c r="BZ342" s="127"/>
      <c r="CA342" s="127"/>
      <c r="CB342" s="127"/>
      <c r="CC342" s="127"/>
      <c r="CD342" s="127"/>
      <c r="CE342" s="127"/>
      <c r="CF342" s="127"/>
      <c r="CG342" s="127"/>
      <c r="CH342" s="127"/>
      <c r="CI342" s="127"/>
      <c r="CJ342" s="127"/>
      <c r="CK342" s="127"/>
      <c r="CL342" s="127"/>
      <c r="CM342" s="127"/>
      <c r="CN342" s="127"/>
      <c r="CO342" s="127"/>
      <c r="CP342" s="127"/>
      <c r="CQ342" s="127"/>
      <c r="CR342" s="127"/>
      <c r="CS342" s="127"/>
      <c r="CT342" s="127"/>
      <c r="CU342" s="127"/>
      <c r="CV342" s="127"/>
    </row>
    <row r="343" spans="1:100" ht="15.6" customHeight="1" x14ac:dyDescent="0.2">
      <c r="A343" s="127"/>
      <c r="B343" s="127"/>
      <c r="C343" s="127"/>
      <c r="D343" s="127"/>
      <c r="E343" s="127"/>
      <c r="F343" s="127"/>
      <c r="G343" s="127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7"/>
      <c r="X343" s="127"/>
      <c r="Y343" s="127"/>
      <c r="Z343" s="127"/>
      <c r="AA343" s="127"/>
      <c r="AB343" s="127"/>
      <c r="AC343" s="127"/>
      <c r="AD343" s="127"/>
      <c r="AE343" s="127"/>
      <c r="AF343" s="127"/>
      <c r="AG343" s="127"/>
      <c r="AH343" s="127"/>
      <c r="AI343" s="127"/>
      <c r="AJ343" s="127"/>
      <c r="AK343" s="127"/>
      <c r="AL343" s="127"/>
      <c r="AM343" s="127"/>
      <c r="AN343" s="127"/>
      <c r="AO343" s="127"/>
      <c r="AP343" s="127"/>
      <c r="AQ343" s="127"/>
      <c r="AR343" s="127"/>
      <c r="AS343" s="127"/>
      <c r="AT343" s="127"/>
      <c r="AU343" s="127"/>
      <c r="AV343" s="127"/>
      <c r="AW343" s="127"/>
      <c r="AX343" s="127"/>
      <c r="AY343" s="127"/>
      <c r="AZ343" s="127"/>
      <c r="BA343" s="127"/>
      <c r="BB343" s="127"/>
      <c r="BC343" s="127"/>
      <c r="BD343" s="127"/>
      <c r="BE343" s="127"/>
      <c r="BF343" s="127"/>
      <c r="BG343" s="127"/>
      <c r="BH343" s="127"/>
      <c r="BI343" s="127"/>
      <c r="BJ343" s="127"/>
      <c r="BK343" s="127"/>
      <c r="BL343" s="127"/>
      <c r="BM343" s="127"/>
      <c r="BN343" s="127"/>
      <c r="BO343" s="127"/>
      <c r="BP343" s="127"/>
      <c r="BQ343" s="127"/>
      <c r="BR343" s="127"/>
      <c r="BS343" s="127"/>
      <c r="BT343" s="127"/>
      <c r="BU343" s="127"/>
      <c r="BV343" s="127"/>
      <c r="BW343" s="127"/>
      <c r="BX343" s="127"/>
      <c r="BY343" s="127"/>
      <c r="BZ343" s="127"/>
      <c r="CA343" s="127"/>
      <c r="CB343" s="127"/>
      <c r="CC343" s="127"/>
      <c r="CD343" s="127"/>
      <c r="CE343" s="127"/>
      <c r="CF343" s="127"/>
      <c r="CG343" s="127"/>
      <c r="CH343" s="127"/>
      <c r="CI343" s="127"/>
      <c r="CJ343" s="127"/>
      <c r="CK343" s="127"/>
      <c r="CL343" s="127"/>
      <c r="CM343" s="127"/>
      <c r="CN343" s="127"/>
      <c r="CO343" s="127"/>
      <c r="CP343" s="127"/>
      <c r="CQ343" s="127"/>
      <c r="CR343" s="127"/>
      <c r="CS343" s="127"/>
      <c r="CT343" s="127"/>
      <c r="CU343" s="127"/>
      <c r="CV343" s="127"/>
    </row>
    <row r="344" spans="1:100" ht="15.6" customHeight="1" x14ac:dyDescent="0.2">
      <c r="A344" s="127"/>
      <c r="B344" s="127"/>
      <c r="C344" s="127"/>
      <c r="D344" s="127"/>
      <c r="E344" s="127"/>
      <c r="F344" s="127"/>
      <c r="G344" s="127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7"/>
      <c r="X344" s="127"/>
      <c r="Y344" s="127"/>
      <c r="Z344" s="127"/>
      <c r="AA344" s="127"/>
      <c r="AB344" s="127"/>
      <c r="AC344" s="127"/>
      <c r="AD344" s="127"/>
      <c r="AE344" s="127"/>
      <c r="AF344" s="127"/>
      <c r="AG344" s="127"/>
      <c r="AH344" s="127"/>
      <c r="AI344" s="127"/>
      <c r="AJ344" s="127"/>
      <c r="AK344" s="127"/>
      <c r="AL344" s="127"/>
      <c r="AM344" s="127"/>
      <c r="AN344" s="127"/>
      <c r="AO344" s="127"/>
      <c r="AP344" s="127"/>
      <c r="AQ344" s="127"/>
      <c r="AR344" s="127"/>
      <c r="AS344" s="127"/>
      <c r="AT344" s="127"/>
      <c r="AU344" s="127"/>
      <c r="AV344" s="127"/>
      <c r="AW344" s="127"/>
      <c r="AX344" s="127"/>
      <c r="AY344" s="127"/>
      <c r="AZ344" s="127"/>
      <c r="BA344" s="127"/>
      <c r="BB344" s="127"/>
      <c r="BC344" s="127"/>
      <c r="BD344" s="127"/>
      <c r="BE344" s="127"/>
      <c r="BF344" s="127"/>
      <c r="BG344" s="127"/>
      <c r="BH344" s="127"/>
      <c r="BI344" s="127"/>
      <c r="BJ344" s="127"/>
      <c r="BK344" s="127"/>
      <c r="BL344" s="127"/>
      <c r="BM344" s="127"/>
      <c r="BN344" s="127"/>
      <c r="BO344" s="127"/>
      <c r="BP344" s="127"/>
      <c r="BQ344" s="127"/>
      <c r="BR344" s="127"/>
      <c r="BS344" s="127"/>
      <c r="BT344" s="127"/>
      <c r="BU344" s="127"/>
      <c r="BV344" s="127"/>
      <c r="BW344" s="127"/>
      <c r="BX344" s="127"/>
      <c r="BY344" s="127"/>
      <c r="BZ344" s="127"/>
      <c r="CA344" s="127"/>
      <c r="CB344" s="127"/>
      <c r="CC344" s="127"/>
      <c r="CD344" s="127"/>
      <c r="CE344" s="127"/>
      <c r="CF344" s="127"/>
      <c r="CG344" s="127"/>
      <c r="CH344" s="127"/>
      <c r="CI344" s="127"/>
      <c r="CJ344" s="127"/>
      <c r="CK344" s="127"/>
      <c r="CL344" s="127"/>
      <c r="CM344" s="127"/>
      <c r="CN344" s="127"/>
      <c r="CO344" s="127"/>
      <c r="CP344" s="127"/>
      <c r="CQ344" s="127"/>
      <c r="CR344" s="127"/>
      <c r="CS344" s="127"/>
      <c r="CT344" s="127"/>
      <c r="CU344" s="127"/>
      <c r="CV344" s="127"/>
    </row>
    <row r="345" spans="1:100" ht="15.6" customHeight="1" x14ac:dyDescent="0.2">
      <c r="A345" s="127"/>
      <c r="B345" s="127"/>
      <c r="C345" s="127"/>
      <c r="D345" s="127"/>
      <c r="E345" s="127"/>
      <c r="F345" s="127"/>
      <c r="G345" s="127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7"/>
      <c r="X345" s="127"/>
      <c r="Y345" s="127"/>
      <c r="Z345" s="127"/>
      <c r="AA345" s="127"/>
      <c r="AB345" s="127"/>
      <c r="AC345" s="127"/>
      <c r="AD345" s="127"/>
      <c r="AE345" s="127"/>
      <c r="AF345" s="127"/>
      <c r="AG345" s="127"/>
      <c r="AH345" s="127"/>
      <c r="AI345" s="127"/>
      <c r="AJ345" s="127"/>
      <c r="AK345" s="127"/>
      <c r="AL345" s="127"/>
      <c r="AM345" s="127"/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27"/>
      <c r="BK345" s="127"/>
      <c r="BL345" s="127"/>
      <c r="BM345" s="127"/>
      <c r="BN345" s="127"/>
      <c r="BO345" s="127"/>
      <c r="BP345" s="127"/>
      <c r="BQ345" s="127"/>
      <c r="BR345" s="127"/>
      <c r="BS345" s="127"/>
      <c r="BT345" s="127"/>
      <c r="BU345" s="127"/>
      <c r="BV345" s="127"/>
      <c r="BW345" s="127"/>
      <c r="BX345" s="127"/>
      <c r="BY345" s="127"/>
      <c r="BZ345" s="127"/>
      <c r="CA345" s="127"/>
      <c r="CB345" s="127"/>
      <c r="CC345" s="127"/>
      <c r="CD345" s="127"/>
      <c r="CE345" s="127"/>
      <c r="CF345" s="127"/>
      <c r="CG345" s="127"/>
      <c r="CH345" s="127"/>
      <c r="CI345" s="127"/>
      <c r="CJ345" s="127"/>
      <c r="CK345" s="127"/>
      <c r="CL345" s="127"/>
      <c r="CM345" s="127"/>
      <c r="CN345" s="127"/>
      <c r="CO345" s="127"/>
      <c r="CP345" s="127"/>
      <c r="CQ345" s="127"/>
      <c r="CR345" s="127"/>
      <c r="CS345" s="127"/>
      <c r="CT345" s="127"/>
      <c r="CU345" s="127"/>
      <c r="CV345" s="127"/>
    </row>
    <row r="346" spans="1:100" ht="15.6" customHeight="1" x14ac:dyDescent="0.2">
      <c r="A346" s="127"/>
      <c r="B346" s="127"/>
      <c r="C346" s="127"/>
      <c r="D346" s="127"/>
      <c r="E346" s="127"/>
      <c r="F346" s="127"/>
      <c r="G346" s="127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7"/>
      <c r="X346" s="127"/>
      <c r="Y346" s="127"/>
      <c r="Z346" s="127"/>
      <c r="AA346" s="127"/>
      <c r="AB346" s="127"/>
      <c r="AC346" s="127"/>
      <c r="AD346" s="127"/>
      <c r="AE346" s="127"/>
      <c r="AF346" s="127"/>
      <c r="AG346" s="127"/>
      <c r="AH346" s="127"/>
      <c r="AI346" s="127"/>
      <c r="AJ346" s="127"/>
      <c r="AK346" s="127"/>
      <c r="AL346" s="127"/>
      <c r="AM346" s="127"/>
      <c r="AN346" s="127"/>
      <c r="AO346" s="127"/>
      <c r="AP346" s="127"/>
      <c r="AQ346" s="127"/>
      <c r="AR346" s="127"/>
      <c r="AS346" s="127"/>
      <c r="AT346" s="127"/>
      <c r="AU346" s="127"/>
      <c r="AV346" s="127"/>
      <c r="AW346" s="127"/>
      <c r="AX346" s="127"/>
      <c r="AY346" s="127"/>
      <c r="AZ346" s="127"/>
      <c r="BA346" s="127"/>
      <c r="BB346" s="127"/>
      <c r="BC346" s="127"/>
      <c r="BD346" s="127"/>
      <c r="BE346" s="127"/>
      <c r="BF346" s="127"/>
      <c r="BG346" s="127"/>
      <c r="BH346" s="127"/>
      <c r="BI346" s="127"/>
      <c r="BJ346" s="127"/>
      <c r="BK346" s="127"/>
      <c r="BL346" s="127"/>
      <c r="BM346" s="127"/>
      <c r="BN346" s="127"/>
      <c r="BO346" s="127"/>
      <c r="BP346" s="127"/>
      <c r="BQ346" s="127"/>
      <c r="BR346" s="127"/>
      <c r="BS346" s="127"/>
      <c r="BT346" s="127"/>
      <c r="BU346" s="127"/>
      <c r="BV346" s="127"/>
      <c r="BW346" s="127"/>
      <c r="BX346" s="127"/>
      <c r="BY346" s="127"/>
      <c r="BZ346" s="127"/>
      <c r="CA346" s="127"/>
      <c r="CB346" s="127"/>
      <c r="CC346" s="127"/>
      <c r="CD346" s="127"/>
      <c r="CE346" s="127"/>
      <c r="CF346" s="127"/>
      <c r="CG346" s="127"/>
      <c r="CH346" s="127"/>
      <c r="CI346" s="127"/>
      <c r="CJ346" s="127"/>
      <c r="CK346" s="127"/>
      <c r="CL346" s="127"/>
      <c r="CM346" s="127"/>
      <c r="CN346" s="127"/>
      <c r="CO346" s="127"/>
      <c r="CP346" s="127"/>
      <c r="CQ346" s="127"/>
      <c r="CR346" s="127"/>
      <c r="CS346" s="127"/>
      <c r="CT346" s="127"/>
      <c r="CU346" s="127"/>
      <c r="CV346" s="127"/>
    </row>
    <row r="347" spans="1:100" ht="15.6" customHeight="1" x14ac:dyDescent="0.2">
      <c r="A347" s="127"/>
      <c r="B347" s="127"/>
      <c r="C347" s="127"/>
      <c r="D347" s="127"/>
      <c r="E347" s="127"/>
      <c r="F347" s="127"/>
      <c r="G347" s="127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7"/>
      <c r="X347" s="127"/>
      <c r="Y347" s="127"/>
      <c r="Z347" s="127"/>
      <c r="AA347" s="127"/>
      <c r="AB347" s="127"/>
      <c r="AC347" s="127"/>
      <c r="AD347" s="127"/>
      <c r="AE347" s="127"/>
      <c r="AF347" s="127"/>
      <c r="AG347" s="127"/>
      <c r="AH347" s="127"/>
      <c r="AI347" s="127"/>
      <c r="AJ347" s="127"/>
      <c r="AK347" s="127"/>
      <c r="AL347" s="127"/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7"/>
      <c r="AW347" s="127"/>
      <c r="AX347" s="127"/>
      <c r="AY347" s="127"/>
      <c r="AZ347" s="127"/>
      <c r="BA347" s="127"/>
      <c r="BB347" s="127"/>
      <c r="BC347" s="127"/>
      <c r="BD347" s="127"/>
      <c r="BE347" s="127"/>
      <c r="BF347" s="127"/>
      <c r="BG347" s="127"/>
      <c r="BH347" s="127"/>
      <c r="BI347" s="127"/>
      <c r="BJ347" s="127"/>
      <c r="BK347" s="127"/>
      <c r="BL347" s="127"/>
      <c r="BM347" s="127"/>
      <c r="BN347" s="127"/>
      <c r="BO347" s="127"/>
      <c r="BP347" s="127"/>
      <c r="BQ347" s="127"/>
      <c r="BR347" s="127"/>
      <c r="BS347" s="127"/>
      <c r="BT347" s="127"/>
      <c r="BU347" s="127"/>
      <c r="BV347" s="127"/>
      <c r="BW347" s="127"/>
      <c r="BX347" s="127"/>
      <c r="BY347" s="127"/>
      <c r="BZ347" s="127"/>
      <c r="CA347" s="127"/>
      <c r="CB347" s="127"/>
      <c r="CC347" s="127"/>
      <c r="CD347" s="127"/>
      <c r="CE347" s="127"/>
      <c r="CF347" s="127"/>
      <c r="CG347" s="127"/>
      <c r="CH347" s="127"/>
      <c r="CI347" s="127"/>
      <c r="CJ347" s="127"/>
      <c r="CK347" s="127"/>
      <c r="CL347" s="127"/>
      <c r="CM347" s="127"/>
      <c r="CN347" s="127"/>
      <c r="CO347" s="127"/>
      <c r="CP347" s="127"/>
      <c r="CQ347" s="127"/>
      <c r="CR347" s="127"/>
      <c r="CS347" s="127"/>
      <c r="CT347" s="127"/>
      <c r="CU347" s="127"/>
      <c r="CV347" s="127"/>
    </row>
    <row r="348" spans="1:100" ht="15.6" customHeight="1" x14ac:dyDescent="0.2">
      <c r="A348" s="127"/>
      <c r="B348" s="127"/>
      <c r="C348" s="127"/>
      <c r="D348" s="127"/>
      <c r="E348" s="127"/>
      <c r="F348" s="127"/>
      <c r="G348" s="127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7"/>
      <c r="X348" s="127"/>
      <c r="Y348" s="127"/>
      <c r="Z348" s="127"/>
      <c r="AA348" s="127"/>
      <c r="AB348" s="127"/>
      <c r="AC348" s="127"/>
      <c r="AD348" s="127"/>
      <c r="AE348" s="127"/>
      <c r="AF348" s="127"/>
      <c r="AG348" s="127"/>
      <c r="AH348" s="127"/>
      <c r="AI348" s="127"/>
      <c r="AJ348" s="127"/>
      <c r="AK348" s="127"/>
      <c r="AL348" s="127"/>
      <c r="AM348" s="127"/>
      <c r="AN348" s="127"/>
      <c r="AO348" s="127"/>
      <c r="AP348" s="127"/>
      <c r="AQ348" s="127"/>
      <c r="AR348" s="127"/>
      <c r="AS348" s="127"/>
      <c r="AT348" s="127"/>
      <c r="AU348" s="127"/>
      <c r="AV348" s="127"/>
      <c r="AW348" s="127"/>
      <c r="AX348" s="127"/>
      <c r="AY348" s="127"/>
      <c r="AZ348" s="127"/>
      <c r="BA348" s="127"/>
      <c r="BB348" s="127"/>
      <c r="BC348" s="127"/>
      <c r="BD348" s="127"/>
      <c r="BE348" s="127"/>
      <c r="BF348" s="127"/>
      <c r="BG348" s="127"/>
      <c r="BH348" s="127"/>
      <c r="BI348" s="127"/>
      <c r="BJ348" s="127"/>
      <c r="BK348" s="127"/>
      <c r="BL348" s="127"/>
      <c r="BM348" s="127"/>
      <c r="BN348" s="127"/>
      <c r="BO348" s="127"/>
      <c r="BP348" s="127"/>
      <c r="BQ348" s="127"/>
      <c r="BR348" s="127"/>
      <c r="BS348" s="127"/>
      <c r="BT348" s="127"/>
      <c r="BU348" s="127"/>
      <c r="BV348" s="127"/>
      <c r="BW348" s="127"/>
      <c r="BX348" s="127"/>
      <c r="BY348" s="127"/>
      <c r="BZ348" s="127"/>
      <c r="CA348" s="127"/>
      <c r="CB348" s="127"/>
      <c r="CC348" s="127"/>
      <c r="CD348" s="127"/>
      <c r="CE348" s="127"/>
      <c r="CF348" s="127"/>
      <c r="CG348" s="127"/>
      <c r="CH348" s="127"/>
      <c r="CI348" s="127"/>
      <c r="CJ348" s="127"/>
      <c r="CK348" s="127"/>
      <c r="CL348" s="127"/>
      <c r="CM348" s="127"/>
      <c r="CN348" s="127"/>
      <c r="CO348" s="127"/>
      <c r="CP348" s="127"/>
      <c r="CQ348" s="127"/>
      <c r="CR348" s="127"/>
      <c r="CS348" s="127"/>
      <c r="CT348" s="127"/>
      <c r="CU348" s="127"/>
      <c r="CV348" s="127"/>
    </row>
    <row r="349" spans="1:100" ht="15.6" customHeight="1" x14ac:dyDescent="0.2">
      <c r="A349" s="127"/>
      <c r="B349" s="127"/>
      <c r="C349" s="127"/>
      <c r="D349" s="127"/>
      <c r="E349" s="127"/>
      <c r="F349" s="127"/>
      <c r="G349" s="127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7"/>
      <c r="X349" s="127"/>
      <c r="Y349" s="127"/>
      <c r="Z349" s="127"/>
      <c r="AA349" s="127"/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  <c r="BJ349" s="127"/>
      <c r="BK349" s="127"/>
      <c r="BL349" s="127"/>
      <c r="BM349" s="127"/>
      <c r="BN349" s="127"/>
      <c r="BO349" s="127"/>
      <c r="BP349" s="127"/>
      <c r="BQ349" s="127"/>
      <c r="BR349" s="127"/>
      <c r="BS349" s="127"/>
      <c r="BT349" s="127"/>
      <c r="BU349" s="127"/>
      <c r="BV349" s="127"/>
      <c r="BW349" s="127"/>
      <c r="BX349" s="127"/>
      <c r="BY349" s="127"/>
      <c r="BZ349" s="127"/>
      <c r="CA349" s="127"/>
      <c r="CB349" s="127"/>
      <c r="CC349" s="127"/>
      <c r="CD349" s="127"/>
      <c r="CE349" s="127"/>
      <c r="CF349" s="127"/>
      <c r="CG349" s="127"/>
      <c r="CH349" s="127"/>
      <c r="CI349" s="127"/>
      <c r="CJ349" s="127"/>
      <c r="CK349" s="127"/>
      <c r="CL349" s="127"/>
      <c r="CM349" s="127"/>
      <c r="CN349" s="127"/>
      <c r="CO349" s="127"/>
      <c r="CP349" s="127"/>
      <c r="CQ349" s="127"/>
      <c r="CR349" s="127"/>
      <c r="CS349" s="127"/>
      <c r="CT349" s="127"/>
      <c r="CU349" s="127"/>
      <c r="CV349" s="127"/>
    </row>
    <row r="350" spans="1:100" ht="15.6" customHeight="1" x14ac:dyDescent="0.2">
      <c r="A350" s="127"/>
      <c r="B350" s="127"/>
      <c r="C350" s="127"/>
      <c r="D350" s="127"/>
      <c r="E350" s="127"/>
      <c r="F350" s="127"/>
      <c r="G350" s="127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7"/>
      <c r="X350" s="127"/>
      <c r="Y350" s="127"/>
      <c r="Z350" s="127"/>
      <c r="AA350" s="127"/>
      <c r="AB350" s="127"/>
      <c r="AC350" s="127"/>
      <c r="AD350" s="127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  <c r="BG350" s="127"/>
      <c r="BH350" s="127"/>
      <c r="BI350" s="127"/>
      <c r="BJ350" s="127"/>
      <c r="BK350" s="127"/>
      <c r="BL350" s="127"/>
      <c r="BM350" s="127"/>
      <c r="BN350" s="127"/>
      <c r="BO350" s="127"/>
      <c r="BP350" s="127"/>
      <c r="BQ350" s="127"/>
      <c r="BR350" s="127"/>
      <c r="BS350" s="127"/>
      <c r="BT350" s="127"/>
      <c r="BU350" s="127"/>
      <c r="BV350" s="127"/>
      <c r="BW350" s="127"/>
      <c r="BX350" s="127"/>
      <c r="BY350" s="127"/>
      <c r="BZ350" s="127"/>
      <c r="CA350" s="127"/>
      <c r="CB350" s="127"/>
      <c r="CC350" s="127"/>
      <c r="CD350" s="127"/>
      <c r="CE350" s="127"/>
      <c r="CF350" s="127"/>
      <c r="CG350" s="127"/>
      <c r="CH350" s="127"/>
      <c r="CI350" s="127"/>
      <c r="CJ350" s="127"/>
      <c r="CK350" s="127"/>
      <c r="CL350" s="127"/>
      <c r="CM350" s="127"/>
      <c r="CN350" s="127"/>
      <c r="CO350" s="127"/>
      <c r="CP350" s="127"/>
      <c r="CQ350" s="127"/>
      <c r="CR350" s="127"/>
      <c r="CS350" s="127"/>
      <c r="CT350" s="127"/>
      <c r="CU350" s="127"/>
      <c r="CV350" s="127"/>
    </row>
    <row r="351" spans="1:100" ht="15.6" customHeight="1" x14ac:dyDescent="0.2">
      <c r="A351" s="127"/>
      <c r="B351" s="127"/>
      <c r="C351" s="127"/>
      <c r="D351" s="127"/>
      <c r="E351" s="127"/>
      <c r="F351" s="127"/>
      <c r="G351" s="127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  <c r="AH351" s="127"/>
      <c r="AI351" s="127"/>
      <c r="AJ351" s="127"/>
      <c r="AK351" s="127"/>
      <c r="AL351" s="127"/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  <c r="BB351" s="127"/>
      <c r="BC351" s="127"/>
      <c r="BD351" s="127"/>
      <c r="BE351" s="127"/>
      <c r="BF351" s="127"/>
      <c r="BG351" s="127"/>
      <c r="BH351" s="127"/>
      <c r="BI351" s="127"/>
      <c r="BJ351" s="127"/>
      <c r="BK351" s="127"/>
      <c r="BL351" s="127"/>
      <c r="BM351" s="127"/>
      <c r="BN351" s="127"/>
      <c r="BO351" s="127"/>
      <c r="BP351" s="127"/>
      <c r="BQ351" s="127"/>
      <c r="BR351" s="127"/>
      <c r="BS351" s="127"/>
      <c r="BT351" s="127"/>
      <c r="BU351" s="127"/>
      <c r="BV351" s="127"/>
      <c r="BW351" s="127"/>
      <c r="BX351" s="127"/>
      <c r="BY351" s="127"/>
      <c r="BZ351" s="127"/>
      <c r="CA351" s="127"/>
      <c r="CB351" s="127"/>
      <c r="CC351" s="127"/>
      <c r="CD351" s="127"/>
      <c r="CE351" s="127"/>
      <c r="CF351" s="127"/>
      <c r="CG351" s="127"/>
      <c r="CH351" s="127"/>
      <c r="CI351" s="127"/>
      <c r="CJ351" s="127"/>
      <c r="CK351" s="127"/>
      <c r="CL351" s="127"/>
      <c r="CM351" s="127"/>
      <c r="CN351" s="127"/>
      <c r="CO351" s="127"/>
      <c r="CP351" s="127"/>
      <c r="CQ351" s="127"/>
      <c r="CR351" s="127"/>
      <c r="CS351" s="127"/>
      <c r="CT351" s="127"/>
      <c r="CU351" s="127"/>
      <c r="CV351" s="127"/>
    </row>
    <row r="352" spans="1:100" ht="15.6" customHeight="1" x14ac:dyDescent="0.2">
      <c r="A352" s="127"/>
      <c r="B352" s="127"/>
      <c r="C352" s="127"/>
      <c r="D352" s="127"/>
      <c r="E352" s="127"/>
      <c r="F352" s="127"/>
      <c r="G352" s="127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7"/>
      <c r="AK352" s="127"/>
      <c r="AL352" s="127"/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  <c r="BK352" s="127"/>
      <c r="BL352" s="127"/>
      <c r="BM352" s="127"/>
      <c r="BN352" s="127"/>
      <c r="BO352" s="127"/>
      <c r="BP352" s="127"/>
      <c r="BQ352" s="127"/>
      <c r="BR352" s="127"/>
      <c r="BS352" s="127"/>
      <c r="BT352" s="127"/>
      <c r="BU352" s="127"/>
      <c r="BV352" s="127"/>
      <c r="BW352" s="127"/>
      <c r="BX352" s="127"/>
      <c r="BY352" s="127"/>
      <c r="BZ352" s="127"/>
      <c r="CA352" s="127"/>
      <c r="CB352" s="127"/>
      <c r="CC352" s="127"/>
      <c r="CD352" s="127"/>
      <c r="CE352" s="127"/>
      <c r="CF352" s="127"/>
      <c r="CG352" s="127"/>
      <c r="CH352" s="127"/>
      <c r="CI352" s="127"/>
      <c r="CJ352" s="127"/>
      <c r="CK352" s="127"/>
      <c r="CL352" s="127"/>
      <c r="CM352" s="127"/>
      <c r="CN352" s="127"/>
      <c r="CO352" s="127"/>
      <c r="CP352" s="127"/>
      <c r="CQ352" s="127"/>
      <c r="CR352" s="127"/>
      <c r="CS352" s="127"/>
      <c r="CT352" s="127"/>
      <c r="CU352" s="127"/>
      <c r="CV352" s="127"/>
    </row>
    <row r="353" spans="1:100" ht="15.6" customHeight="1" x14ac:dyDescent="0.2">
      <c r="A353" s="127"/>
      <c r="B353" s="127"/>
      <c r="C353" s="127"/>
      <c r="D353" s="127"/>
      <c r="E353" s="127"/>
      <c r="F353" s="127"/>
      <c r="G353" s="127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7"/>
      <c r="BD353" s="127"/>
      <c r="BE353" s="127"/>
      <c r="BF353" s="127"/>
      <c r="BG353" s="127"/>
      <c r="BH353" s="127"/>
      <c r="BI353" s="127"/>
      <c r="BJ353" s="127"/>
      <c r="BK353" s="127"/>
      <c r="BL353" s="127"/>
      <c r="BM353" s="127"/>
      <c r="BN353" s="127"/>
      <c r="BO353" s="127"/>
      <c r="BP353" s="127"/>
      <c r="BQ353" s="127"/>
      <c r="BR353" s="127"/>
      <c r="BS353" s="127"/>
      <c r="BT353" s="127"/>
      <c r="BU353" s="127"/>
      <c r="BV353" s="127"/>
      <c r="BW353" s="127"/>
      <c r="BX353" s="127"/>
      <c r="BY353" s="127"/>
      <c r="BZ353" s="127"/>
      <c r="CA353" s="127"/>
      <c r="CB353" s="127"/>
      <c r="CC353" s="127"/>
      <c r="CD353" s="127"/>
      <c r="CE353" s="127"/>
      <c r="CF353" s="127"/>
      <c r="CG353" s="127"/>
      <c r="CH353" s="127"/>
      <c r="CI353" s="127"/>
      <c r="CJ353" s="127"/>
      <c r="CK353" s="127"/>
      <c r="CL353" s="127"/>
      <c r="CM353" s="127"/>
      <c r="CN353" s="127"/>
      <c r="CO353" s="127"/>
      <c r="CP353" s="127"/>
      <c r="CQ353" s="127"/>
      <c r="CR353" s="127"/>
      <c r="CS353" s="127"/>
      <c r="CT353" s="127"/>
      <c r="CU353" s="127"/>
      <c r="CV353" s="127"/>
    </row>
    <row r="354" spans="1:100" ht="15.6" customHeight="1" x14ac:dyDescent="0.2">
      <c r="A354" s="127"/>
      <c r="B354" s="127"/>
      <c r="C354" s="127"/>
      <c r="D354" s="127"/>
      <c r="E354" s="127"/>
      <c r="F354" s="127"/>
      <c r="G354" s="127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7"/>
      <c r="X354" s="127"/>
      <c r="Y354" s="127"/>
      <c r="Z354" s="127"/>
      <c r="AA354" s="127"/>
      <c r="AB354" s="127"/>
      <c r="AC354" s="127"/>
      <c r="AD354" s="127"/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  <c r="BG354" s="127"/>
      <c r="BH354" s="127"/>
      <c r="BI354" s="127"/>
      <c r="BJ354" s="127"/>
      <c r="BK354" s="127"/>
      <c r="BL354" s="127"/>
      <c r="BM354" s="127"/>
      <c r="BN354" s="127"/>
      <c r="BO354" s="127"/>
      <c r="BP354" s="127"/>
      <c r="BQ354" s="127"/>
      <c r="BR354" s="127"/>
      <c r="BS354" s="127"/>
      <c r="BT354" s="127"/>
      <c r="BU354" s="127"/>
      <c r="BV354" s="127"/>
      <c r="BW354" s="127"/>
      <c r="BX354" s="127"/>
      <c r="BY354" s="127"/>
      <c r="BZ354" s="127"/>
      <c r="CA354" s="127"/>
      <c r="CB354" s="127"/>
      <c r="CC354" s="127"/>
      <c r="CD354" s="127"/>
      <c r="CE354" s="127"/>
      <c r="CF354" s="127"/>
      <c r="CG354" s="127"/>
      <c r="CH354" s="127"/>
      <c r="CI354" s="127"/>
      <c r="CJ354" s="127"/>
      <c r="CK354" s="127"/>
      <c r="CL354" s="127"/>
      <c r="CM354" s="127"/>
      <c r="CN354" s="127"/>
      <c r="CO354" s="127"/>
      <c r="CP354" s="127"/>
      <c r="CQ354" s="127"/>
      <c r="CR354" s="127"/>
      <c r="CS354" s="127"/>
      <c r="CT354" s="127"/>
      <c r="CU354" s="127"/>
      <c r="CV354" s="127"/>
    </row>
    <row r="355" spans="1:100" ht="15.6" customHeight="1" x14ac:dyDescent="0.2">
      <c r="A355" s="127"/>
      <c r="B355" s="127"/>
      <c r="C355" s="127"/>
      <c r="D355" s="127"/>
      <c r="E355" s="127"/>
      <c r="F355" s="127"/>
      <c r="G355" s="127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  <c r="BG355" s="127"/>
      <c r="BH355" s="127"/>
      <c r="BI355" s="127"/>
      <c r="BJ355" s="127"/>
      <c r="BK355" s="127"/>
      <c r="BL355" s="127"/>
      <c r="BM355" s="127"/>
      <c r="BN355" s="127"/>
      <c r="BO355" s="127"/>
      <c r="BP355" s="127"/>
      <c r="BQ355" s="127"/>
      <c r="BR355" s="127"/>
      <c r="BS355" s="127"/>
      <c r="BT355" s="127"/>
      <c r="BU355" s="127"/>
      <c r="BV355" s="127"/>
      <c r="BW355" s="127"/>
      <c r="BX355" s="127"/>
      <c r="BY355" s="127"/>
      <c r="BZ355" s="127"/>
      <c r="CA355" s="127"/>
      <c r="CB355" s="127"/>
      <c r="CC355" s="127"/>
      <c r="CD355" s="127"/>
      <c r="CE355" s="127"/>
      <c r="CF355" s="127"/>
      <c r="CG355" s="127"/>
      <c r="CH355" s="127"/>
      <c r="CI355" s="127"/>
      <c r="CJ355" s="127"/>
      <c r="CK355" s="127"/>
      <c r="CL355" s="127"/>
      <c r="CM355" s="127"/>
      <c r="CN355" s="127"/>
      <c r="CO355" s="127"/>
      <c r="CP355" s="127"/>
      <c r="CQ355" s="127"/>
      <c r="CR355" s="127"/>
      <c r="CS355" s="127"/>
      <c r="CT355" s="127"/>
      <c r="CU355" s="127"/>
      <c r="CV355" s="127"/>
    </row>
    <row r="356" spans="1:100" ht="15.6" customHeight="1" x14ac:dyDescent="0.2">
      <c r="A356" s="127"/>
      <c r="B356" s="127"/>
      <c r="C356" s="127"/>
      <c r="D356" s="127"/>
      <c r="E356" s="127"/>
      <c r="F356" s="127"/>
      <c r="G356" s="127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7"/>
      <c r="X356" s="127"/>
      <c r="Y356" s="127"/>
      <c r="Z356" s="127"/>
      <c r="AA356" s="127"/>
      <c r="AB356" s="127"/>
      <c r="AC356" s="127"/>
      <c r="AD356" s="127"/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  <c r="BJ356" s="127"/>
      <c r="BK356" s="127"/>
      <c r="BL356" s="127"/>
      <c r="BM356" s="127"/>
      <c r="BN356" s="127"/>
      <c r="BO356" s="127"/>
      <c r="BP356" s="127"/>
      <c r="BQ356" s="127"/>
      <c r="BR356" s="127"/>
      <c r="BS356" s="127"/>
      <c r="BT356" s="127"/>
      <c r="BU356" s="127"/>
      <c r="BV356" s="127"/>
      <c r="BW356" s="127"/>
      <c r="BX356" s="127"/>
      <c r="BY356" s="127"/>
      <c r="BZ356" s="127"/>
      <c r="CA356" s="127"/>
      <c r="CB356" s="127"/>
      <c r="CC356" s="127"/>
      <c r="CD356" s="127"/>
      <c r="CE356" s="127"/>
      <c r="CF356" s="127"/>
      <c r="CG356" s="127"/>
      <c r="CH356" s="127"/>
      <c r="CI356" s="127"/>
      <c r="CJ356" s="127"/>
      <c r="CK356" s="127"/>
      <c r="CL356" s="127"/>
      <c r="CM356" s="127"/>
      <c r="CN356" s="127"/>
      <c r="CO356" s="127"/>
      <c r="CP356" s="127"/>
      <c r="CQ356" s="127"/>
      <c r="CR356" s="127"/>
      <c r="CS356" s="127"/>
      <c r="CT356" s="127"/>
      <c r="CU356" s="127"/>
      <c r="CV356" s="127"/>
    </row>
    <row r="357" spans="1:100" ht="15.6" customHeight="1" x14ac:dyDescent="0.2">
      <c r="A357" s="127"/>
      <c r="B357" s="127"/>
      <c r="C357" s="127"/>
      <c r="D357" s="127"/>
      <c r="E357" s="127"/>
      <c r="F357" s="127"/>
      <c r="G357" s="127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7"/>
      <c r="X357" s="127"/>
      <c r="Y357" s="127"/>
      <c r="Z357" s="127"/>
      <c r="AA357" s="127"/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  <c r="AO357" s="127"/>
      <c r="AP357" s="127"/>
      <c r="AQ357" s="127"/>
      <c r="AR357" s="127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  <c r="BG357" s="127"/>
      <c r="BH357" s="127"/>
      <c r="BI357" s="127"/>
      <c r="BJ357" s="127"/>
      <c r="BK357" s="127"/>
      <c r="BL357" s="127"/>
      <c r="BM357" s="127"/>
      <c r="BN357" s="127"/>
      <c r="BO357" s="127"/>
      <c r="BP357" s="127"/>
      <c r="BQ357" s="127"/>
      <c r="BR357" s="127"/>
      <c r="BS357" s="127"/>
      <c r="BT357" s="127"/>
      <c r="BU357" s="127"/>
      <c r="BV357" s="127"/>
      <c r="BW357" s="127"/>
      <c r="BX357" s="127"/>
      <c r="BY357" s="127"/>
      <c r="BZ357" s="127"/>
      <c r="CA357" s="127"/>
      <c r="CB357" s="127"/>
      <c r="CC357" s="127"/>
      <c r="CD357" s="127"/>
      <c r="CE357" s="127"/>
      <c r="CF357" s="127"/>
      <c r="CG357" s="127"/>
      <c r="CH357" s="127"/>
      <c r="CI357" s="127"/>
      <c r="CJ357" s="127"/>
      <c r="CK357" s="127"/>
      <c r="CL357" s="127"/>
      <c r="CM357" s="127"/>
      <c r="CN357" s="127"/>
      <c r="CO357" s="127"/>
      <c r="CP357" s="127"/>
      <c r="CQ357" s="127"/>
      <c r="CR357" s="127"/>
      <c r="CS357" s="127"/>
      <c r="CT357" s="127"/>
      <c r="CU357" s="127"/>
      <c r="CV357" s="127"/>
    </row>
    <row r="358" spans="1:100" ht="15.6" customHeight="1" x14ac:dyDescent="0.2">
      <c r="A358" s="127"/>
      <c r="B358" s="127"/>
      <c r="C358" s="127"/>
      <c r="D358" s="127"/>
      <c r="E358" s="127"/>
      <c r="F358" s="127"/>
      <c r="G358" s="127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7"/>
      <c r="X358" s="127"/>
      <c r="Y358" s="127"/>
      <c r="Z358" s="127"/>
      <c r="AA358" s="127"/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  <c r="AO358" s="127"/>
      <c r="AP358" s="127"/>
      <c r="AQ358" s="127"/>
      <c r="AR358" s="127"/>
      <c r="AS358" s="127"/>
      <c r="AT358" s="127"/>
      <c r="AU358" s="127"/>
      <c r="AV358" s="127"/>
      <c r="AW358" s="127"/>
      <c r="AX358" s="127"/>
      <c r="AY358" s="127"/>
      <c r="AZ358" s="127"/>
      <c r="BA358" s="127"/>
      <c r="BB358" s="127"/>
      <c r="BC358" s="127"/>
      <c r="BD358" s="127"/>
      <c r="BE358" s="127"/>
      <c r="BF358" s="127"/>
      <c r="BG358" s="127"/>
      <c r="BH358" s="127"/>
      <c r="BI358" s="127"/>
      <c r="BJ358" s="127"/>
      <c r="BK358" s="127"/>
      <c r="BL358" s="127"/>
      <c r="BM358" s="127"/>
      <c r="BN358" s="127"/>
      <c r="BO358" s="127"/>
      <c r="BP358" s="127"/>
      <c r="BQ358" s="127"/>
      <c r="BR358" s="127"/>
      <c r="BS358" s="127"/>
      <c r="BT358" s="127"/>
      <c r="BU358" s="127"/>
      <c r="BV358" s="127"/>
      <c r="BW358" s="127"/>
      <c r="BX358" s="127"/>
      <c r="BY358" s="127"/>
      <c r="BZ358" s="127"/>
      <c r="CA358" s="127"/>
      <c r="CB358" s="127"/>
      <c r="CC358" s="127"/>
      <c r="CD358" s="127"/>
      <c r="CE358" s="127"/>
      <c r="CF358" s="127"/>
      <c r="CG358" s="127"/>
      <c r="CH358" s="127"/>
      <c r="CI358" s="127"/>
      <c r="CJ358" s="127"/>
      <c r="CK358" s="127"/>
      <c r="CL358" s="127"/>
      <c r="CM358" s="127"/>
      <c r="CN358" s="127"/>
      <c r="CO358" s="127"/>
      <c r="CP358" s="127"/>
      <c r="CQ358" s="127"/>
      <c r="CR358" s="127"/>
      <c r="CS358" s="127"/>
      <c r="CT358" s="127"/>
      <c r="CU358" s="127"/>
      <c r="CV358" s="127"/>
    </row>
    <row r="359" spans="1:100" ht="15.6" customHeight="1" x14ac:dyDescent="0.2">
      <c r="A359" s="127"/>
      <c r="B359" s="127"/>
      <c r="C359" s="127"/>
      <c r="D359" s="127"/>
      <c r="E359" s="127"/>
      <c r="F359" s="127"/>
      <c r="G359" s="127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7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  <c r="BG359" s="127"/>
      <c r="BH359" s="127"/>
      <c r="BI359" s="127"/>
      <c r="BJ359" s="127"/>
      <c r="BK359" s="127"/>
      <c r="BL359" s="127"/>
      <c r="BM359" s="127"/>
      <c r="BN359" s="127"/>
      <c r="BO359" s="127"/>
      <c r="BP359" s="127"/>
      <c r="BQ359" s="127"/>
      <c r="BR359" s="127"/>
      <c r="BS359" s="127"/>
      <c r="BT359" s="127"/>
      <c r="BU359" s="127"/>
      <c r="BV359" s="127"/>
      <c r="BW359" s="127"/>
      <c r="BX359" s="127"/>
      <c r="BY359" s="127"/>
      <c r="BZ359" s="127"/>
      <c r="CA359" s="127"/>
      <c r="CB359" s="127"/>
      <c r="CC359" s="127"/>
      <c r="CD359" s="127"/>
      <c r="CE359" s="127"/>
      <c r="CF359" s="127"/>
      <c r="CG359" s="127"/>
      <c r="CH359" s="127"/>
      <c r="CI359" s="127"/>
      <c r="CJ359" s="127"/>
      <c r="CK359" s="127"/>
      <c r="CL359" s="127"/>
      <c r="CM359" s="127"/>
      <c r="CN359" s="127"/>
      <c r="CO359" s="127"/>
      <c r="CP359" s="127"/>
      <c r="CQ359" s="127"/>
      <c r="CR359" s="127"/>
      <c r="CS359" s="127"/>
      <c r="CT359" s="127"/>
      <c r="CU359" s="127"/>
      <c r="CV359" s="127"/>
    </row>
    <row r="360" spans="1:100" ht="15.6" customHeight="1" x14ac:dyDescent="0.2">
      <c r="A360" s="127"/>
      <c r="B360" s="127"/>
      <c r="C360" s="127"/>
      <c r="D360" s="127"/>
      <c r="E360" s="127"/>
      <c r="F360" s="127"/>
      <c r="G360" s="127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7"/>
      <c r="BD360" s="127"/>
      <c r="BE360" s="127"/>
      <c r="BF360" s="127"/>
      <c r="BG360" s="127"/>
      <c r="BH360" s="127"/>
      <c r="BI360" s="127"/>
      <c r="BJ360" s="127"/>
      <c r="BK360" s="127"/>
      <c r="BL360" s="127"/>
      <c r="BM360" s="127"/>
      <c r="BN360" s="127"/>
      <c r="BO360" s="127"/>
      <c r="BP360" s="127"/>
      <c r="BQ360" s="127"/>
      <c r="BR360" s="127"/>
      <c r="BS360" s="127"/>
      <c r="BT360" s="127"/>
      <c r="BU360" s="127"/>
      <c r="BV360" s="127"/>
      <c r="BW360" s="127"/>
      <c r="BX360" s="127"/>
      <c r="BY360" s="127"/>
      <c r="BZ360" s="127"/>
      <c r="CA360" s="127"/>
      <c r="CB360" s="127"/>
      <c r="CC360" s="127"/>
      <c r="CD360" s="127"/>
      <c r="CE360" s="127"/>
      <c r="CF360" s="127"/>
      <c r="CG360" s="127"/>
      <c r="CH360" s="127"/>
      <c r="CI360" s="127"/>
      <c r="CJ360" s="127"/>
      <c r="CK360" s="127"/>
      <c r="CL360" s="127"/>
      <c r="CM360" s="127"/>
      <c r="CN360" s="127"/>
      <c r="CO360" s="127"/>
      <c r="CP360" s="127"/>
      <c r="CQ360" s="127"/>
      <c r="CR360" s="127"/>
      <c r="CS360" s="127"/>
      <c r="CT360" s="127"/>
      <c r="CU360" s="127"/>
      <c r="CV360" s="127"/>
    </row>
    <row r="361" spans="1:100" ht="15.6" customHeight="1" x14ac:dyDescent="0.2">
      <c r="A361" s="127"/>
      <c r="B361" s="127"/>
      <c r="C361" s="127"/>
      <c r="D361" s="127"/>
      <c r="E361" s="127"/>
      <c r="F361" s="127"/>
      <c r="G361" s="127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  <c r="BG361" s="127"/>
      <c r="BH361" s="127"/>
      <c r="BI361" s="127"/>
      <c r="BJ361" s="127"/>
      <c r="BK361" s="127"/>
      <c r="BL361" s="127"/>
      <c r="BM361" s="127"/>
      <c r="BN361" s="127"/>
      <c r="BO361" s="127"/>
      <c r="BP361" s="127"/>
      <c r="BQ361" s="127"/>
      <c r="BR361" s="127"/>
      <c r="BS361" s="127"/>
      <c r="BT361" s="127"/>
      <c r="BU361" s="127"/>
      <c r="BV361" s="127"/>
      <c r="BW361" s="127"/>
      <c r="BX361" s="127"/>
      <c r="BY361" s="127"/>
      <c r="BZ361" s="127"/>
      <c r="CA361" s="127"/>
      <c r="CB361" s="127"/>
      <c r="CC361" s="127"/>
      <c r="CD361" s="127"/>
      <c r="CE361" s="127"/>
      <c r="CF361" s="127"/>
      <c r="CG361" s="127"/>
      <c r="CH361" s="127"/>
      <c r="CI361" s="127"/>
      <c r="CJ361" s="127"/>
      <c r="CK361" s="127"/>
      <c r="CL361" s="127"/>
      <c r="CM361" s="127"/>
      <c r="CN361" s="127"/>
      <c r="CO361" s="127"/>
      <c r="CP361" s="127"/>
      <c r="CQ361" s="127"/>
      <c r="CR361" s="127"/>
      <c r="CS361" s="127"/>
      <c r="CT361" s="127"/>
      <c r="CU361" s="127"/>
      <c r="CV361" s="127"/>
    </row>
    <row r="362" spans="1:100" ht="15.6" customHeight="1" x14ac:dyDescent="0.2">
      <c r="A362" s="127"/>
      <c r="B362" s="127"/>
      <c r="C362" s="127"/>
      <c r="D362" s="127"/>
      <c r="E362" s="127"/>
      <c r="F362" s="127"/>
      <c r="G362" s="127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  <c r="BG362" s="127"/>
      <c r="BH362" s="127"/>
      <c r="BI362" s="127"/>
      <c r="BJ362" s="127"/>
      <c r="BK362" s="127"/>
      <c r="BL362" s="127"/>
      <c r="BM362" s="127"/>
      <c r="BN362" s="127"/>
      <c r="BO362" s="127"/>
      <c r="BP362" s="127"/>
      <c r="BQ362" s="127"/>
      <c r="BR362" s="127"/>
      <c r="BS362" s="127"/>
      <c r="BT362" s="127"/>
      <c r="BU362" s="127"/>
      <c r="BV362" s="127"/>
      <c r="BW362" s="127"/>
      <c r="BX362" s="127"/>
      <c r="BY362" s="127"/>
      <c r="BZ362" s="127"/>
      <c r="CA362" s="127"/>
      <c r="CB362" s="127"/>
      <c r="CC362" s="127"/>
      <c r="CD362" s="127"/>
      <c r="CE362" s="127"/>
      <c r="CF362" s="127"/>
      <c r="CG362" s="127"/>
      <c r="CH362" s="127"/>
      <c r="CI362" s="127"/>
      <c r="CJ362" s="127"/>
      <c r="CK362" s="127"/>
      <c r="CL362" s="127"/>
      <c r="CM362" s="127"/>
      <c r="CN362" s="127"/>
      <c r="CO362" s="127"/>
      <c r="CP362" s="127"/>
      <c r="CQ362" s="127"/>
      <c r="CR362" s="127"/>
      <c r="CS362" s="127"/>
      <c r="CT362" s="127"/>
      <c r="CU362" s="127"/>
      <c r="CV362" s="127"/>
    </row>
    <row r="363" spans="1:100" ht="15.6" customHeight="1" x14ac:dyDescent="0.2">
      <c r="A363" s="127"/>
      <c r="B363" s="127"/>
      <c r="C363" s="127"/>
      <c r="D363" s="127"/>
      <c r="E363" s="127"/>
      <c r="F363" s="127"/>
      <c r="G363" s="127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7"/>
      <c r="X363" s="127"/>
      <c r="Y363" s="127"/>
      <c r="Z363" s="127"/>
      <c r="AA363" s="127"/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  <c r="BJ363" s="127"/>
      <c r="BK363" s="127"/>
      <c r="BL363" s="127"/>
      <c r="BM363" s="127"/>
      <c r="BN363" s="127"/>
      <c r="BO363" s="127"/>
      <c r="BP363" s="127"/>
      <c r="BQ363" s="127"/>
      <c r="BR363" s="127"/>
      <c r="BS363" s="127"/>
      <c r="BT363" s="127"/>
      <c r="BU363" s="127"/>
      <c r="BV363" s="127"/>
      <c r="BW363" s="127"/>
      <c r="BX363" s="127"/>
      <c r="BY363" s="127"/>
      <c r="BZ363" s="127"/>
      <c r="CA363" s="127"/>
      <c r="CB363" s="127"/>
      <c r="CC363" s="127"/>
      <c r="CD363" s="127"/>
      <c r="CE363" s="127"/>
      <c r="CF363" s="127"/>
      <c r="CG363" s="127"/>
      <c r="CH363" s="127"/>
      <c r="CI363" s="127"/>
      <c r="CJ363" s="127"/>
      <c r="CK363" s="127"/>
      <c r="CL363" s="127"/>
      <c r="CM363" s="127"/>
      <c r="CN363" s="127"/>
      <c r="CO363" s="127"/>
      <c r="CP363" s="127"/>
      <c r="CQ363" s="127"/>
      <c r="CR363" s="127"/>
      <c r="CS363" s="127"/>
      <c r="CT363" s="127"/>
      <c r="CU363" s="127"/>
      <c r="CV363" s="127"/>
    </row>
    <row r="364" spans="1:100" ht="15.6" customHeight="1" x14ac:dyDescent="0.2">
      <c r="A364" s="127"/>
      <c r="B364" s="127"/>
      <c r="C364" s="127"/>
      <c r="D364" s="127"/>
      <c r="E364" s="127"/>
      <c r="F364" s="127"/>
      <c r="G364" s="127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7"/>
      <c r="X364" s="127"/>
      <c r="Y364" s="127"/>
      <c r="Z364" s="127"/>
      <c r="AA364" s="127"/>
      <c r="AB364" s="127"/>
      <c r="AC364" s="127"/>
      <c r="AD364" s="127"/>
      <c r="AE364" s="127"/>
      <c r="AF364" s="127"/>
      <c r="AG364" s="127"/>
      <c r="AH364" s="127"/>
      <c r="AI364" s="127"/>
      <c r="AJ364" s="127"/>
      <c r="AK364" s="127"/>
      <c r="AL364" s="127"/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7"/>
      <c r="AW364" s="127"/>
      <c r="AX364" s="127"/>
      <c r="AY364" s="127"/>
      <c r="AZ364" s="127"/>
      <c r="BA364" s="127"/>
      <c r="BB364" s="127"/>
      <c r="BC364" s="127"/>
      <c r="BD364" s="127"/>
      <c r="BE364" s="127"/>
      <c r="BF364" s="127"/>
      <c r="BG364" s="127"/>
      <c r="BH364" s="127"/>
      <c r="BI364" s="127"/>
      <c r="BJ364" s="127"/>
      <c r="BK364" s="127"/>
      <c r="BL364" s="127"/>
      <c r="BM364" s="127"/>
      <c r="BN364" s="127"/>
      <c r="BO364" s="127"/>
      <c r="BP364" s="127"/>
      <c r="BQ364" s="127"/>
      <c r="BR364" s="127"/>
      <c r="BS364" s="127"/>
      <c r="BT364" s="127"/>
      <c r="BU364" s="127"/>
      <c r="BV364" s="127"/>
      <c r="BW364" s="127"/>
      <c r="BX364" s="127"/>
      <c r="BY364" s="127"/>
      <c r="BZ364" s="127"/>
      <c r="CA364" s="127"/>
      <c r="CB364" s="127"/>
      <c r="CC364" s="127"/>
      <c r="CD364" s="127"/>
      <c r="CE364" s="127"/>
      <c r="CF364" s="127"/>
      <c r="CG364" s="127"/>
      <c r="CH364" s="127"/>
      <c r="CI364" s="127"/>
      <c r="CJ364" s="127"/>
      <c r="CK364" s="127"/>
      <c r="CL364" s="127"/>
      <c r="CM364" s="127"/>
      <c r="CN364" s="127"/>
      <c r="CO364" s="127"/>
      <c r="CP364" s="127"/>
      <c r="CQ364" s="127"/>
      <c r="CR364" s="127"/>
      <c r="CS364" s="127"/>
      <c r="CT364" s="127"/>
      <c r="CU364" s="127"/>
      <c r="CV364" s="127"/>
    </row>
    <row r="365" spans="1:100" ht="15.6" customHeight="1" x14ac:dyDescent="0.2">
      <c r="A365" s="127"/>
      <c r="B365" s="127"/>
      <c r="C365" s="127"/>
      <c r="D365" s="127"/>
      <c r="E365" s="127"/>
      <c r="F365" s="127"/>
      <c r="G365" s="127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7"/>
      <c r="X365" s="127"/>
      <c r="Y365" s="127"/>
      <c r="Z365" s="127"/>
      <c r="AA365" s="127"/>
      <c r="AB365" s="127"/>
      <c r="AC365" s="127"/>
      <c r="AD365" s="127"/>
      <c r="AE365" s="127"/>
      <c r="AF365" s="127"/>
      <c r="AG365" s="127"/>
      <c r="AH365" s="127"/>
      <c r="AI365" s="127"/>
      <c r="AJ365" s="127"/>
      <c r="AK365" s="127"/>
      <c r="AL365" s="127"/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7"/>
      <c r="AW365" s="127"/>
      <c r="AX365" s="127"/>
      <c r="AY365" s="127"/>
      <c r="AZ365" s="127"/>
      <c r="BA365" s="127"/>
      <c r="BB365" s="127"/>
      <c r="BC365" s="127"/>
      <c r="BD365" s="127"/>
      <c r="BE365" s="127"/>
      <c r="BF365" s="127"/>
      <c r="BG365" s="127"/>
      <c r="BH365" s="127"/>
      <c r="BI365" s="127"/>
      <c r="BJ365" s="127"/>
      <c r="BK365" s="127"/>
      <c r="BL365" s="127"/>
      <c r="BM365" s="127"/>
      <c r="BN365" s="127"/>
      <c r="BO365" s="127"/>
      <c r="BP365" s="127"/>
      <c r="BQ365" s="127"/>
      <c r="BR365" s="127"/>
      <c r="BS365" s="127"/>
      <c r="BT365" s="127"/>
      <c r="BU365" s="127"/>
      <c r="BV365" s="127"/>
      <c r="BW365" s="127"/>
      <c r="BX365" s="127"/>
      <c r="BY365" s="127"/>
      <c r="BZ365" s="127"/>
      <c r="CA365" s="127"/>
      <c r="CB365" s="127"/>
      <c r="CC365" s="127"/>
      <c r="CD365" s="127"/>
      <c r="CE365" s="127"/>
      <c r="CF365" s="127"/>
      <c r="CG365" s="127"/>
      <c r="CH365" s="127"/>
      <c r="CI365" s="127"/>
      <c r="CJ365" s="127"/>
      <c r="CK365" s="127"/>
      <c r="CL365" s="127"/>
      <c r="CM365" s="127"/>
      <c r="CN365" s="127"/>
      <c r="CO365" s="127"/>
      <c r="CP365" s="127"/>
      <c r="CQ365" s="127"/>
      <c r="CR365" s="127"/>
      <c r="CS365" s="127"/>
      <c r="CT365" s="127"/>
      <c r="CU365" s="127"/>
      <c r="CV365" s="127"/>
    </row>
    <row r="366" spans="1:100" ht="15.6" customHeight="1" x14ac:dyDescent="0.2">
      <c r="A366" s="127"/>
      <c r="B366" s="127"/>
      <c r="C366" s="127"/>
      <c r="D366" s="127"/>
      <c r="E366" s="127"/>
      <c r="F366" s="127"/>
      <c r="G366" s="127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7"/>
      <c r="X366" s="127"/>
      <c r="Y366" s="127"/>
      <c r="Z366" s="127"/>
      <c r="AA366" s="127"/>
      <c r="AB366" s="127"/>
      <c r="AC366" s="127"/>
      <c r="AD366" s="127"/>
      <c r="AE366" s="127"/>
      <c r="AF366" s="127"/>
      <c r="AG366" s="127"/>
      <c r="AH366" s="127"/>
      <c r="AI366" s="127"/>
      <c r="AJ366" s="127"/>
      <c r="AK366" s="127"/>
      <c r="AL366" s="127"/>
      <c r="AM366" s="127"/>
      <c r="AN366" s="127"/>
      <c r="AO366" s="127"/>
      <c r="AP366" s="127"/>
      <c r="AQ366" s="127"/>
      <c r="AR366" s="127"/>
      <c r="AS366" s="127"/>
      <c r="AT366" s="127"/>
      <c r="AU366" s="127"/>
      <c r="AV366" s="127"/>
      <c r="AW366" s="127"/>
      <c r="AX366" s="127"/>
      <c r="AY366" s="127"/>
      <c r="AZ366" s="127"/>
      <c r="BA366" s="127"/>
      <c r="BB366" s="127"/>
      <c r="BC366" s="127"/>
      <c r="BD366" s="127"/>
      <c r="BE366" s="127"/>
      <c r="BF366" s="127"/>
      <c r="BG366" s="127"/>
      <c r="BH366" s="127"/>
      <c r="BI366" s="127"/>
      <c r="BJ366" s="127"/>
      <c r="BK366" s="127"/>
      <c r="BL366" s="127"/>
      <c r="BM366" s="127"/>
      <c r="BN366" s="127"/>
      <c r="BO366" s="127"/>
      <c r="BP366" s="127"/>
      <c r="BQ366" s="127"/>
      <c r="BR366" s="127"/>
      <c r="BS366" s="127"/>
      <c r="BT366" s="127"/>
      <c r="BU366" s="127"/>
      <c r="BV366" s="127"/>
      <c r="BW366" s="127"/>
      <c r="BX366" s="127"/>
      <c r="BY366" s="127"/>
      <c r="BZ366" s="127"/>
      <c r="CA366" s="127"/>
      <c r="CB366" s="127"/>
      <c r="CC366" s="127"/>
      <c r="CD366" s="127"/>
      <c r="CE366" s="127"/>
      <c r="CF366" s="127"/>
      <c r="CG366" s="127"/>
      <c r="CH366" s="127"/>
      <c r="CI366" s="127"/>
      <c r="CJ366" s="127"/>
      <c r="CK366" s="127"/>
      <c r="CL366" s="127"/>
      <c r="CM366" s="127"/>
      <c r="CN366" s="127"/>
      <c r="CO366" s="127"/>
      <c r="CP366" s="127"/>
      <c r="CQ366" s="127"/>
      <c r="CR366" s="127"/>
      <c r="CS366" s="127"/>
      <c r="CT366" s="127"/>
      <c r="CU366" s="127"/>
      <c r="CV366" s="127"/>
    </row>
    <row r="367" spans="1:100" ht="15.6" customHeight="1" x14ac:dyDescent="0.2">
      <c r="A367" s="127"/>
      <c r="B367" s="127"/>
      <c r="C367" s="127"/>
      <c r="D367" s="127"/>
      <c r="E367" s="127"/>
      <c r="F367" s="127"/>
      <c r="G367" s="127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7"/>
      <c r="X367" s="127"/>
      <c r="Y367" s="127"/>
      <c r="Z367" s="127"/>
      <c r="AA367" s="127"/>
      <c r="AB367" s="127"/>
      <c r="AC367" s="127"/>
      <c r="AD367" s="127"/>
      <c r="AE367" s="127"/>
      <c r="AF367" s="127"/>
      <c r="AG367" s="127"/>
      <c r="AH367" s="127"/>
      <c r="AI367" s="127"/>
      <c r="AJ367" s="127"/>
      <c r="AK367" s="127"/>
      <c r="AL367" s="127"/>
      <c r="AM367" s="127"/>
      <c r="AN367" s="127"/>
      <c r="AO367" s="127"/>
      <c r="AP367" s="127"/>
      <c r="AQ367" s="127"/>
      <c r="AR367" s="127"/>
      <c r="AS367" s="127"/>
      <c r="AT367" s="127"/>
      <c r="AU367" s="127"/>
      <c r="AV367" s="127"/>
      <c r="AW367" s="127"/>
      <c r="AX367" s="127"/>
      <c r="AY367" s="127"/>
      <c r="AZ367" s="127"/>
      <c r="BA367" s="127"/>
      <c r="BB367" s="127"/>
      <c r="BC367" s="127"/>
      <c r="BD367" s="127"/>
      <c r="BE367" s="127"/>
      <c r="BF367" s="127"/>
      <c r="BG367" s="127"/>
      <c r="BH367" s="127"/>
      <c r="BI367" s="127"/>
      <c r="BJ367" s="127"/>
      <c r="BK367" s="127"/>
      <c r="BL367" s="127"/>
      <c r="BM367" s="127"/>
      <c r="BN367" s="127"/>
      <c r="BO367" s="127"/>
      <c r="BP367" s="127"/>
      <c r="BQ367" s="127"/>
      <c r="BR367" s="127"/>
      <c r="BS367" s="127"/>
      <c r="BT367" s="127"/>
      <c r="BU367" s="127"/>
      <c r="BV367" s="127"/>
      <c r="BW367" s="127"/>
      <c r="BX367" s="127"/>
      <c r="BY367" s="127"/>
      <c r="BZ367" s="127"/>
      <c r="CA367" s="127"/>
      <c r="CB367" s="127"/>
      <c r="CC367" s="127"/>
      <c r="CD367" s="127"/>
      <c r="CE367" s="127"/>
      <c r="CF367" s="127"/>
      <c r="CG367" s="127"/>
      <c r="CH367" s="127"/>
      <c r="CI367" s="127"/>
      <c r="CJ367" s="127"/>
      <c r="CK367" s="127"/>
      <c r="CL367" s="127"/>
      <c r="CM367" s="127"/>
      <c r="CN367" s="127"/>
      <c r="CO367" s="127"/>
      <c r="CP367" s="127"/>
      <c r="CQ367" s="127"/>
      <c r="CR367" s="127"/>
      <c r="CS367" s="127"/>
      <c r="CT367" s="127"/>
      <c r="CU367" s="127"/>
      <c r="CV367" s="127"/>
    </row>
    <row r="368" spans="1:100" ht="15.6" customHeight="1" x14ac:dyDescent="0.2">
      <c r="A368" s="127"/>
      <c r="B368" s="127"/>
      <c r="C368" s="127"/>
      <c r="D368" s="127"/>
      <c r="E368" s="127"/>
      <c r="F368" s="127"/>
      <c r="G368" s="127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7"/>
      <c r="X368" s="127"/>
      <c r="Y368" s="127"/>
      <c r="Z368" s="127"/>
      <c r="AA368" s="127"/>
      <c r="AB368" s="127"/>
      <c r="AC368" s="127"/>
      <c r="AD368" s="127"/>
      <c r="AE368" s="127"/>
      <c r="AF368" s="127"/>
      <c r="AG368" s="127"/>
      <c r="AH368" s="127"/>
      <c r="AI368" s="127"/>
      <c r="AJ368" s="127"/>
      <c r="AK368" s="127"/>
      <c r="AL368" s="127"/>
      <c r="AM368" s="127"/>
      <c r="AN368" s="127"/>
      <c r="AO368" s="127"/>
      <c r="AP368" s="127"/>
      <c r="AQ368" s="127"/>
      <c r="AR368" s="127"/>
      <c r="AS368" s="127"/>
      <c r="AT368" s="127"/>
      <c r="AU368" s="127"/>
      <c r="AV368" s="127"/>
      <c r="AW368" s="127"/>
      <c r="AX368" s="127"/>
      <c r="AY368" s="127"/>
      <c r="AZ368" s="127"/>
      <c r="BA368" s="127"/>
      <c r="BB368" s="127"/>
      <c r="BC368" s="127"/>
      <c r="BD368" s="127"/>
      <c r="BE368" s="127"/>
      <c r="BF368" s="127"/>
      <c r="BG368" s="127"/>
      <c r="BH368" s="127"/>
      <c r="BI368" s="127"/>
      <c r="BJ368" s="127"/>
      <c r="BK368" s="127"/>
      <c r="BL368" s="127"/>
      <c r="BM368" s="127"/>
      <c r="BN368" s="127"/>
      <c r="BO368" s="127"/>
      <c r="BP368" s="127"/>
      <c r="BQ368" s="127"/>
      <c r="BR368" s="127"/>
      <c r="BS368" s="127"/>
      <c r="BT368" s="127"/>
      <c r="BU368" s="127"/>
      <c r="BV368" s="127"/>
      <c r="BW368" s="127"/>
      <c r="BX368" s="127"/>
      <c r="BY368" s="127"/>
      <c r="BZ368" s="127"/>
      <c r="CA368" s="127"/>
      <c r="CB368" s="127"/>
      <c r="CC368" s="127"/>
      <c r="CD368" s="127"/>
      <c r="CE368" s="127"/>
      <c r="CF368" s="127"/>
      <c r="CG368" s="127"/>
      <c r="CH368" s="127"/>
      <c r="CI368" s="127"/>
      <c r="CJ368" s="127"/>
      <c r="CK368" s="127"/>
      <c r="CL368" s="127"/>
      <c r="CM368" s="127"/>
      <c r="CN368" s="127"/>
      <c r="CO368" s="127"/>
      <c r="CP368" s="127"/>
      <c r="CQ368" s="127"/>
      <c r="CR368" s="127"/>
      <c r="CS368" s="127"/>
      <c r="CT368" s="127"/>
      <c r="CU368" s="127"/>
      <c r="CV368" s="127"/>
    </row>
    <row r="369" spans="1:100" ht="15.6" customHeight="1" x14ac:dyDescent="0.2">
      <c r="A369" s="127"/>
      <c r="B369" s="127"/>
      <c r="C369" s="127"/>
      <c r="D369" s="127"/>
      <c r="E369" s="127"/>
      <c r="F369" s="127"/>
      <c r="G369" s="127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7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  <c r="AH369" s="127"/>
      <c r="AI369" s="127"/>
      <c r="AJ369" s="127"/>
      <c r="AK369" s="127"/>
      <c r="AL369" s="127"/>
      <c r="AM369" s="127"/>
      <c r="AN369" s="127"/>
      <c r="AO369" s="127"/>
      <c r="AP369" s="127"/>
      <c r="AQ369" s="127"/>
      <c r="AR369" s="127"/>
      <c r="AS369" s="127"/>
      <c r="AT369" s="127"/>
      <c r="AU369" s="127"/>
      <c r="AV369" s="127"/>
      <c r="AW369" s="127"/>
      <c r="AX369" s="127"/>
      <c r="AY369" s="127"/>
      <c r="AZ369" s="127"/>
      <c r="BA369" s="127"/>
      <c r="BB369" s="127"/>
      <c r="BC369" s="127"/>
      <c r="BD369" s="127"/>
      <c r="BE369" s="127"/>
      <c r="BF369" s="127"/>
      <c r="BG369" s="127"/>
      <c r="BH369" s="127"/>
      <c r="BI369" s="127"/>
      <c r="BJ369" s="127"/>
      <c r="BK369" s="127"/>
      <c r="BL369" s="127"/>
      <c r="BM369" s="127"/>
      <c r="BN369" s="127"/>
      <c r="BO369" s="127"/>
      <c r="BP369" s="127"/>
      <c r="BQ369" s="127"/>
      <c r="BR369" s="127"/>
      <c r="BS369" s="127"/>
      <c r="BT369" s="127"/>
      <c r="BU369" s="127"/>
      <c r="BV369" s="127"/>
      <c r="BW369" s="127"/>
      <c r="BX369" s="127"/>
      <c r="BY369" s="127"/>
      <c r="BZ369" s="127"/>
      <c r="CA369" s="127"/>
      <c r="CB369" s="127"/>
      <c r="CC369" s="127"/>
      <c r="CD369" s="127"/>
      <c r="CE369" s="127"/>
      <c r="CF369" s="127"/>
      <c r="CG369" s="127"/>
      <c r="CH369" s="127"/>
      <c r="CI369" s="127"/>
      <c r="CJ369" s="127"/>
      <c r="CK369" s="127"/>
      <c r="CL369" s="127"/>
      <c r="CM369" s="127"/>
      <c r="CN369" s="127"/>
      <c r="CO369" s="127"/>
      <c r="CP369" s="127"/>
      <c r="CQ369" s="127"/>
      <c r="CR369" s="127"/>
      <c r="CS369" s="127"/>
      <c r="CT369" s="127"/>
      <c r="CU369" s="127"/>
      <c r="CV369" s="127"/>
    </row>
    <row r="370" spans="1:100" ht="15.6" customHeight="1" x14ac:dyDescent="0.2">
      <c r="A370" s="127"/>
      <c r="B370" s="127"/>
      <c r="C370" s="127"/>
      <c r="D370" s="127"/>
      <c r="E370" s="127"/>
      <c r="F370" s="127"/>
      <c r="G370" s="127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7"/>
      <c r="X370" s="127"/>
      <c r="Y370" s="127"/>
      <c r="Z370" s="127"/>
      <c r="AA370" s="127"/>
      <c r="AB370" s="127"/>
      <c r="AC370" s="127"/>
      <c r="AD370" s="127"/>
      <c r="AE370" s="127"/>
      <c r="AF370" s="127"/>
      <c r="AG370" s="127"/>
      <c r="AH370" s="127"/>
      <c r="AI370" s="127"/>
      <c r="AJ370" s="127"/>
      <c r="AK370" s="127"/>
      <c r="AL370" s="127"/>
      <c r="AM370" s="127"/>
      <c r="AN370" s="127"/>
      <c r="AO370" s="127"/>
      <c r="AP370" s="127"/>
      <c r="AQ370" s="127"/>
      <c r="AR370" s="127"/>
      <c r="AS370" s="127"/>
      <c r="AT370" s="127"/>
      <c r="AU370" s="127"/>
      <c r="AV370" s="127"/>
      <c r="AW370" s="127"/>
      <c r="AX370" s="127"/>
      <c r="AY370" s="127"/>
      <c r="AZ370" s="127"/>
      <c r="BA370" s="127"/>
      <c r="BB370" s="127"/>
      <c r="BC370" s="127"/>
      <c r="BD370" s="127"/>
      <c r="BE370" s="127"/>
      <c r="BF370" s="127"/>
      <c r="BG370" s="127"/>
      <c r="BH370" s="127"/>
      <c r="BI370" s="127"/>
      <c r="BJ370" s="127"/>
      <c r="BK370" s="127"/>
      <c r="BL370" s="127"/>
      <c r="BM370" s="127"/>
      <c r="BN370" s="127"/>
      <c r="BO370" s="127"/>
      <c r="BP370" s="127"/>
      <c r="BQ370" s="127"/>
      <c r="BR370" s="127"/>
      <c r="BS370" s="127"/>
      <c r="BT370" s="127"/>
      <c r="BU370" s="127"/>
      <c r="BV370" s="127"/>
      <c r="BW370" s="127"/>
      <c r="BX370" s="127"/>
      <c r="BY370" s="127"/>
      <c r="BZ370" s="127"/>
      <c r="CA370" s="127"/>
      <c r="CB370" s="127"/>
      <c r="CC370" s="127"/>
      <c r="CD370" s="127"/>
      <c r="CE370" s="127"/>
      <c r="CF370" s="127"/>
      <c r="CG370" s="127"/>
      <c r="CH370" s="127"/>
      <c r="CI370" s="127"/>
      <c r="CJ370" s="127"/>
      <c r="CK370" s="127"/>
      <c r="CL370" s="127"/>
      <c r="CM370" s="127"/>
      <c r="CN370" s="127"/>
      <c r="CO370" s="127"/>
      <c r="CP370" s="127"/>
      <c r="CQ370" s="127"/>
      <c r="CR370" s="127"/>
      <c r="CS370" s="127"/>
      <c r="CT370" s="127"/>
      <c r="CU370" s="127"/>
      <c r="CV370" s="127"/>
    </row>
    <row r="371" spans="1:100" ht="15.6" customHeight="1" x14ac:dyDescent="0.2">
      <c r="A371" s="127"/>
      <c r="B371" s="127"/>
      <c r="C371" s="127"/>
      <c r="D371" s="127"/>
      <c r="E371" s="127"/>
      <c r="F371" s="127"/>
      <c r="G371" s="127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7"/>
      <c r="X371" s="127"/>
      <c r="Y371" s="127"/>
      <c r="Z371" s="127"/>
      <c r="AA371" s="127"/>
      <c r="AB371" s="127"/>
      <c r="AC371" s="127"/>
      <c r="AD371" s="127"/>
      <c r="AE371" s="127"/>
      <c r="AF371" s="127"/>
      <c r="AG371" s="127"/>
      <c r="AH371" s="127"/>
      <c r="AI371" s="127"/>
      <c r="AJ371" s="127"/>
      <c r="AK371" s="127"/>
      <c r="AL371" s="127"/>
      <c r="AM371" s="127"/>
      <c r="AN371" s="127"/>
      <c r="AO371" s="127"/>
      <c r="AP371" s="127"/>
      <c r="AQ371" s="127"/>
      <c r="AR371" s="127"/>
      <c r="AS371" s="127"/>
      <c r="AT371" s="127"/>
      <c r="AU371" s="127"/>
      <c r="AV371" s="127"/>
      <c r="AW371" s="127"/>
      <c r="AX371" s="127"/>
      <c r="AY371" s="127"/>
      <c r="AZ371" s="127"/>
      <c r="BA371" s="127"/>
      <c r="BB371" s="127"/>
      <c r="BC371" s="127"/>
      <c r="BD371" s="127"/>
      <c r="BE371" s="127"/>
      <c r="BF371" s="127"/>
      <c r="BG371" s="127"/>
      <c r="BH371" s="127"/>
      <c r="BI371" s="127"/>
      <c r="BJ371" s="127"/>
      <c r="BK371" s="127"/>
      <c r="BL371" s="127"/>
      <c r="BM371" s="127"/>
      <c r="BN371" s="127"/>
      <c r="BO371" s="127"/>
      <c r="BP371" s="127"/>
      <c r="BQ371" s="127"/>
      <c r="BR371" s="127"/>
      <c r="BS371" s="127"/>
      <c r="BT371" s="127"/>
      <c r="BU371" s="127"/>
      <c r="BV371" s="127"/>
      <c r="BW371" s="127"/>
      <c r="BX371" s="127"/>
      <c r="BY371" s="127"/>
      <c r="BZ371" s="127"/>
      <c r="CA371" s="127"/>
      <c r="CB371" s="127"/>
      <c r="CC371" s="127"/>
      <c r="CD371" s="127"/>
      <c r="CE371" s="127"/>
      <c r="CF371" s="127"/>
      <c r="CG371" s="127"/>
      <c r="CH371" s="127"/>
      <c r="CI371" s="127"/>
      <c r="CJ371" s="127"/>
      <c r="CK371" s="127"/>
      <c r="CL371" s="127"/>
      <c r="CM371" s="127"/>
      <c r="CN371" s="127"/>
      <c r="CO371" s="127"/>
      <c r="CP371" s="127"/>
      <c r="CQ371" s="127"/>
      <c r="CR371" s="127"/>
      <c r="CS371" s="127"/>
      <c r="CT371" s="127"/>
      <c r="CU371" s="127"/>
      <c r="CV371" s="127"/>
    </row>
    <row r="372" spans="1:100" ht="15.6" customHeight="1" x14ac:dyDescent="0.2">
      <c r="A372" s="127"/>
      <c r="B372" s="127"/>
      <c r="C372" s="127"/>
      <c r="D372" s="127"/>
      <c r="E372" s="127"/>
      <c r="F372" s="127"/>
      <c r="G372" s="127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7"/>
      <c r="X372" s="127"/>
      <c r="Y372" s="127"/>
      <c r="Z372" s="127"/>
      <c r="AA372" s="127"/>
      <c r="AB372" s="127"/>
      <c r="AC372" s="127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  <c r="BG372" s="127"/>
      <c r="BH372" s="127"/>
      <c r="BI372" s="127"/>
      <c r="BJ372" s="127"/>
      <c r="BK372" s="127"/>
      <c r="BL372" s="127"/>
      <c r="BM372" s="127"/>
      <c r="BN372" s="127"/>
      <c r="BO372" s="127"/>
      <c r="BP372" s="127"/>
      <c r="BQ372" s="127"/>
      <c r="BR372" s="127"/>
      <c r="BS372" s="127"/>
      <c r="BT372" s="127"/>
      <c r="BU372" s="127"/>
      <c r="BV372" s="127"/>
      <c r="BW372" s="127"/>
      <c r="BX372" s="127"/>
      <c r="BY372" s="127"/>
      <c r="BZ372" s="127"/>
      <c r="CA372" s="127"/>
      <c r="CB372" s="127"/>
      <c r="CC372" s="127"/>
      <c r="CD372" s="127"/>
      <c r="CE372" s="127"/>
      <c r="CF372" s="127"/>
      <c r="CG372" s="127"/>
      <c r="CH372" s="127"/>
      <c r="CI372" s="127"/>
      <c r="CJ372" s="127"/>
      <c r="CK372" s="127"/>
      <c r="CL372" s="127"/>
      <c r="CM372" s="127"/>
      <c r="CN372" s="127"/>
      <c r="CO372" s="127"/>
      <c r="CP372" s="127"/>
      <c r="CQ372" s="127"/>
      <c r="CR372" s="127"/>
      <c r="CS372" s="127"/>
      <c r="CT372" s="127"/>
      <c r="CU372" s="127"/>
      <c r="CV372" s="127"/>
    </row>
    <row r="373" spans="1:100" ht="15.6" customHeight="1" x14ac:dyDescent="0.2">
      <c r="A373" s="127"/>
      <c r="B373" s="127"/>
      <c r="C373" s="127"/>
      <c r="D373" s="127"/>
      <c r="E373" s="127"/>
      <c r="F373" s="127"/>
      <c r="G373" s="127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7"/>
      <c r="X373" s="127"/>
      <c r="Y373" s="127"/>
      <c r="Z373" s="127"/>
      <c r="AA373" s="127"/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7"/>
      <c r="AW373" s="127"/>
      <c r="AX373" s="127"/>
      <c r="AY373" s="127"/>
      <c r="AZ373" s="127"/>
      <c r="BA373" s="127"/>
      <c r="BB373" s="127"/>
      <c r="BC373" s="127"/>
      <c r="BD373" s="127"/>
      <c r="BE373" s="127"/>
      <c r="BF373" s="127"/>
      <c r="BG373" s="127"/>
      <c r="BH373" s="127"/>
      <c r="BI373" s="127"/>
      <c r="BJ373" s="127"/>
      <c r="BK373" s="127"/>
      <c r="BL373" s="127"/>
      <c r="BM373" s="127"/>
      <c r="BN373" s="127"/>
      <c r="BO373" s="127"/>
      <c r="BP373" s="127"/>
      <c r="BQ373" s="127"/>
      <c r="BR373" s="127"/>
      <c r="BS373" s="127"/>
      <c r="BT373" s="127"/>
      <c r="BU373" s="127"/>
      <c r="BV373" s="127"/>
      <c r="BW373" s="127"/>
      <c r="BX373" s="127"/>
      <c r="BY373" s="127"/>
      <c r="BZ373" s="127"/>
      <c r="CA373" s="127"/>
      <c r="CB373" s="127"/>
      <c r="CC373" s="127"/>
      <c r="CD373" s="127"/>
      <c r="CE373" s="127"/>
      <c r="CF373" s="127"/>
      <c r="CG373" s="127"/>
      <c r="CH373" s="127"/>
      <c r="CI373" s="127"/>
      <c r="CJ373" s="127"/>
      <c r="CK373" s="127"/>
      <c r="CL373" s="127"/>
      <c r="CM373" s="127"/>
      <c r="CN373" s="127"/>
      <c r="CO373" s="127"/>
      <c r="CP373" s="127"/>
      <c r="CQ373" s="127"/>
      <c r="CR373" s="127"/>
      <c r="CS373" s="127"/>
      <c r="CT373" s="127"/>
      <c r="CU373" s="127"/>
      <c r="CV373" s="127"/>
    </row>
    <row r="374" spans="1:100" ht="15.6" customHeight="1" x14ac:dyDescent="0.2">
      <c r="A374" s="127"/>
      <c r="B374" s="127"/>
      <c r="C374" s="127"/>
      <c r="D374" s="127"/>
      <c r="E374" s="127"/>
      <c r="F374" s="127"/>
      <c r="G374" s="127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7"/>
      <c r="X374" s="127"/>
      <c r="Y374" s="127"/>
      <c r="Z374" s="127"/>
      <c r="AA374" s="127"/>
      <c r="AB374" s="127"/>
      <c r="AC374" s="127"/>
      <c r="AD374" s="127"/>
      <c r="AE374" s="127"/>
      <c r="AF374" s="127"/>
      <c r="AG374" s="127"/>
      <c r="AH374" s="127"/>
      <c r="AI374" s="127"/>
      <c r="AJ374" s="127"/>
      <c r="AK374" s="127"/>
      <c r="AL374" s="127"/>
      <c r="AM374" s="127"/>
      <c r="AN374" s="127"/>
      <c r="AO374" s="127"/>
      <c r="AP374" s="127"/>
      <c r="AQ374" s="127"/>
      <c r="AR374" s="127"/>
      <c r="AS374" s="127"/>
      <c r="AT374" s="127"/>
      <c r="AU374" s="127"/>
      <c r="AV374" s="127"/>
      <c r="AW374" s="127"/>
      <c r="AX374" s="127"/>
      <c r="AY374" s="127"/>
      <c r="AZ374" s="127"/>
      <c r="BA374" s="127"/>
      <c r="BB374" s="127"/>
      <c r="BC374" s="127"/>
      <c r="BD374" s="127"/>
      <c r="BE374" s="127"/>
      <c r="BF374" s="127"/>
      <c r="BG374" s="127"/>
      <c r="BH374" s="127"/>
      <c r="BI374" s="127"/>
      <c r="BJ374" s="127"/>
      <c r="BK374" s="127"/>
      <c r="BL374" s="127"/>
      <c r="BM374" s="127"/>
      <c r="BN374" s="127"/>
      <c r="BO374" s="127"/>
      <c r="BP374" s="127"/>
      <c r="BQ374" s="127"/>
      <c r="BR374" s="127"/>
      <c r="BS374" s="127"/>
      <c r="BT374" s="127"/>
      <c r="BU374" s="127"/>
      <c r="BV374" s="127"/>
      <c r="BW374" s="127"/>
      <c r="BX374" s="127"/>
      <c r="BY374" s="127"/>
      <c r="BZ374" s="127"/>
      <c r="CA374" s="127"/>
      <c r="CB374" s="127"/>
      <c r="CC374" s="127"/>
      <c r="CD374" s="127"/>
      <c r="CE374" s="127"/>
      <c r="CF374" s="127"/>
      <c r="CG374" s="127"/>
      <c r="CH374" s="127"/>
      <c r="CI374" s="127"/>
      <c r="CJ374" s="127"/>
      <c r="CK374" s="127"/>
      <c r="CL374" s="127"/>
      <c r="CM374" s="127"/>
      <c r="CN374" s="127"/>
      <c r="CO374" s="127"/>
      <c r="CP374" s="127"/>
      <c r="CQ374" s="127"/>
      <c r="CR374" s="127"/>
      <c r="CS374" s="127"/>
      <c r="CT374" s="127"/>
      <c r="CU374" s="127"/>
      <c r="CV374" s="127"/>
    </row>
    <row r="375" spans="1:100" ht="15.6" customHeight="1" x14ac:dyDescent="0.2">
      <c r="A375" s="127"/>
      <c r="B375" s="127"/>
      <c r="C375" s="127"/>
      <c r="D375" s="127"/>
      <c r="E375" s="127"/>
      <c r="F375" s="127"/>
      <c r="G375" s="127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7"/>
      <c r="X375" s="127"/>
      <c r="Y375" s="127"/>
      <c r="Z375" s="127"/>
      <c r="AA375" s="127"/>
      <c r="AB375" s="127"/>
      <c r="AC375" s="127"/>
      <c r="AD375" s="127"/>
      <c r="AE375" s="127"/>
      <c r="AF375" s="127"/>
      <c r="AG375" s="127"/>
      <c r="AH375" s="127"/>
      <c r="AI375" s="127"/>
      <c r="AJ375" s="127"/>
      <c r="AK375" s="127"/>
      <c r="AL375" s="127"/>
      <c r="AM375" s="127"/>
      <c r="AN375" s="127"/>
      <c r="AO375" s="127"/>
      <c r="AP375" s="127"/>
      <c r="AQ375" s="127"/>
      <c r="AR375" s="127"/>
      <c r="AS375" s="127"/>
      <c r="AT375" s="127"/>
      <c r="AU375" s="127"/>
      <c r="AV375" s="127"/>
      <c r="AW375" s="127"/>
      <c r="AX375" s="127"/>
      <c r="AY375" s="127"/>
      <c r="AZ375" s="127"/>
      <c r="BA375" s="127"/>
      <c r="BB375" s="127"/>
      <c r="BC375" s="127"/>
      <c r="BD375" s="127"/>
      <c r="BE375" s="127"/>
      <c r="BF375" s="127"/>
      <c r="BG375" s="127"/>
      <c r="BH375" s="127"/>
      <c r="BI375" s="127"/>
      <c r="BJ375" s="127"/>
      <c r="BK375" s="127"/>
      <c r="BL375" s="127"/>
      <c r="BM375" s="127"/>
      <c r="BN375" s="127"/>
      <c r="BO375" s="127"/>
      <c r="BP375" s="127"/>
      <c r="BQ375" s="127"/>
      <c r="BR375" s="127"/>
      <c r="BS375" s="127"/>
      <c r="BT375" s="127"/>
      <c r="BU375" s="127"/>
      <c r="BV375" s="127"/>
      <c r="BW375" s="127"/>
      <c r="BX375" s="127"/>
      <c r="BY375" s="127"/>
      <c r="BZ375" s="127"/>
      <c r="CA375" s="127"/>
      <c r="CB375" s="127"/>
      <c r="CC375" s="127"/>
      <c r="CD375" s="127"/>
      <c r="CE375" s="127"/>
      <c r="CF375" s="127"/>
      <c r="CG375" s="127"/>
      <c r="CH375" s="127"/>
      <c r="CI375" s="127"/>
      <c r="CJ375" s="127"/>
      <c r="CK375" s="127"/>
      <c r="CL375" s="127"/>
      <c r="CM375" s="127"/>
      <c r="CN375" s="127"/>
      <c r="CO375" s="127"/>
      <c r="CP375" s="127"/>
      <c r="CQ375" s="127"/>
      <c r="CR375" s="127"/>
      <c r="CS375" s="127"/>
      <c r="CT375" s="127"/>
      <c r="CU375" s="127"/>
      <c r="CV375" s="127"/>
    </row>
    <row r="376" spans="1:100" ht="15.6" customHeight="1" x14ac:dyDescent="0.2">
      <c r="A376" s="127"/>
      <c r="B376" s="127"/>
      <c r="C376" s="127"/>
      <c r="D376" s="127"/>
      <c r="E376" s="127"/>
      <c r="F376" s="127"/>
      <c r="G376" s="127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7"/>
      <c r="X376" s="127"/>
      <c r="Y376" s="127"/>
      <c r="Z376" s="127"/>
      <c r="AA376" s="127"/>
      <c r="AB376" s="127"/>
      <c r="AC376" s="127"/>
      <c r="AD376" s="127"/>
      <c r="AE376" s="127"/>
      <c r="AF376" s="127"/>
      <c r="AG376" s="127"/>
      <c r="AH376" s="127"/>
      <c r="AI376" s="127"/>
      <c r="AJ376" s="127"/>
      <c r="AK376" s="127"/>
      <c r="AL376" s="127"/>
      <c r="AM376" s="127"/>
      <c r="AN376" s="127"/>
      <c r="AO376" s="127"/>
      <c r="AP376" s="127"/>
      <c r="AQ376" s="127"/>
      <c r="AR376" s="127"/>
      <c r="AS376" s="127"/>
      <c r="AT376" s="127"/>
      <c r="AU376" s="127"/>
      <c r="AV376" s="127"/>
      <c r="AW376" s="127"/>
      <c r="AX376" s="127"/>
      <c r="AY376" s="127"/>
      <c r="AZ376" s="127"/>
      <c r="BA376" s="127"/>
      <c r="BB376" s="127"/>
      <c r="BC376" s="127"/>
      <c r="BD376" s="127"/>
      <c r="BE376" s="127"/>
      <c r="BF376" s="127"/>
      <c r="BG376" s="127"/>
      <c r="BH376" s="127"/>
      <c r="BI376" s="127"/>
      <c r="BJ376" s="127"/>
      <c r="BK376" s="127"/>
      <c r="BL376" s="127"/>
      <c r="BM376" s="127"/>
      <c r="BN376" s="127"/>
      <c r="BO376" s="127"/>
      <c r="BP376" s="127"/>
      <c r="BQ376" s="127"/>
      <c r="BR376" s="127"/>
      <c r="BS376" s="127"/>
      <c r="BT376" s="127"/>
      <c r="BU376" s="127"/>
      <c r="BV376" s="127"/>
      <c r="BW376" s="127"/>
      <c r="BX376" s="127"/>
      <c r="BY376" s="127"/>
      <c r="BZ376" s="127"/>
      <c r="CA376" s="127"/>
      <c r="CB376" s="127"/>
      <c r="CC376" s="127"/>
      <c r="CD376" s="127"/>
      <c r="CE376" s="127"/>
      <c r="CF376" s="127"/>
      <c r="CG376" s="127"/>
      <c r="CH376" s="127"/>
      <c r="CI376" s="127"/>
      <c r="CJ376" s="127"/>
      <c r="CK376" s="127"/>
      <c r="CL376" s="127"/>
      <c r="CM376" s="127"/>
      <c r="CN376" s="127"/>
      <c r="CO376" s="127"/>
      <c r="CP376" s="127"/>
      <c r="CQ376" s="127"/>
      <c r="CR376" s="127"/>
      <c r="CS376" s="127"/>
      <c r="CT376" s="127"/>
      <c r="CU376" s="127"/>
      <c r="CV376" s="127"/>
    </row>
    <row r="377" spans="1:100" ht="15.6" customHeight="1" x14ac:dyDescent="0.2">
      <c r="A377" s="127"/>
      <c r="B377" s="127"/>
      <c r="C377" s="127"/>
      <c r="D377" s="127"/>
      <c r="E377" s="127"/>
      <c r="F377" s="127"/>
      <c r="G377" s="127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7"/>
      <c r="X377" s="127"/>
      <c r="Y377" s="127"/>
      <c r="Z377" s="127"/>
      <c r="AA377" s="127"/>
      <c r="AB377" s="127"/>
      <c r="AC377" s="127"/>
      <c r="AD377" s="127"/>
      <c r="AE377" s="127"/>
      <c r="AF377" s="127"/>
      <c r="AG377" s="127"/>
      <c r="AH377" s="127"/>
      <c r="AI377" s="127"/>
      <c r="AJ377" s="127"/>
      <c r="AK377" s="127"/>
      <c r="AL377" s="127"/>
      <c r="AM377" s="127"/>
      <c r="AN377" s="127"/>
      <c r="AO377" s="127"/>
      <c r="AP377" s="127"/>
      <c r="AQ377" s="127"/>
      <c r="AR377" s="127"/>
      <c r="AS377" s="127"/>
      <c r="AT377" s="127"/>
      <c r="AU377" s="127"/>
      <c r="AV377" s="127"/>
      <c r="AW377" s="127"/>
      <c r="AX377" s="127"/>
      <c r="AY377" s="127"/>
      <c r="AZ377" s="127"/>
      <c r="BA377" s="127"/>
      <c r="BB377" s="127"/>
      <c r="BC377" s="127"/>
      <c r="BD377" s="127"/>
      <c r="BE377" s="127"/>
      <c r="BF377" s="127"/>
      <c r="BG377" s="127"/>
      <c r="BH377" s="127"/>
      <c r="BI377" s="127"/>
      <c r="BJ377" s="127"/>
      <c r="BK377" s="127"/>
      <c r="BL377" s="127"/>
      <c r="BM377" s="127"/>
      <c r="BN377" s="127"/>
      <c r="BO377" s="127"/>
      <c r="BP377" s="127"/>
      <c r="BQ377" s="127"/>
      <c r="BR377" s="127"/>
      <c r="BS377" s="127"/>
      <c r="BT377" s="127"/>
      <c r="BU377" s="127"/>
      <c r="BV377" s="127"/>
      <c r="BW377" s="127"/>
      <c r="BX377" s="127"/>
      <c r="BY377" s="127"/>
      <c r="BZ377" s="127"/>
      <c r="CA377" s="127"/>
      <c r="CB377" s="127"/>
      <c r="CC377" s="127"/>
      <c r="CD377" s="127"/>
      <c r="CE377" s="127"/>
      <c r="CF377" s="127"/>
      <c r="CG377" s="127"/>
      <c r="CH377" s="127"/>
      <c r="CI377" s="127"/>
      <c r="CJ377" s="127"/>
      <c r="CK377" s="127"/>
      <c r="CL377" s="127"/>
      <c r="CM377" s="127"/>
      <c r="CN377" s="127"/>
      <c r="CO377" s="127"/>
      <c r="CP377" s="127"/>
      <c r="CQ377" s="127"/>
      <c r="CR377" s="127"/>
      <c r="CS377" s="127"/>
      <c r="CT377" s="127"/>
      <c r="CU377" s="127"/>
      <c r="CV377" s="127"/>
    </row>
    <row r="378" spans="1:100" ht="15.6" customHeight="1" x14ac:dyDescent="0.2">
      <c r="A378" s="127"/>
      <c r="B378" s="127"/>
      <c r="C378" s="127"/>
      <c r="D378" s="127"/>
      <c r="E378" s="127"/>
      <c r="F378" s="127"/>
      <c r="G378" s="127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7"/>
      <c r="X378" s="127"/>
      <c r="Y378" s="127"/>
      <c r="Z378" s="127"/>
      <c r="AA378" s="127"/>
      <c r="AB378" s="127"/>
      <c r="AC378" s="127"/>
      <c r="AD378" s="127"/>
      <c r="AE378" s="127"/>
      <c r="AF378" s="127"/>
      <c r="AG378" s="127"/>
      <c r="AH378" s="127"/>
      <c r="AI378" s="127"/>
      <c r="AJ378" s="127"/>
      <c r="AK378" s="127"/>
      <c r="AL378" s="127"/>
      <c r="AM378" s="127"/>
      <c r="AN378" s="127"/>
      <c r="AO378" s="127"/>
      <c r="AP378" s="127"/>
      <c r="AQ378" s="127"/>
      <c r="AR378" s="127"/>
      <c r="AS378" s="127"/>
      <c r="AT378" s="127"/>
      <c r="AU378" s="127"/>
      <c r="AV378" s="127"/>
      <c r="AW378" s="127"/>
      <c r="AX378" s="127"/>
      <c r="AY378" s="127"/>
      <c r="AZ378" s="127"/>
      <c r="BA378" s="127"/>
      <c r="BB378" s="127"/>
      <c r="BC378" s="127"/>
      <c r="BD378" s="127"/>
      <c r="BE378" s="127"/>
      <c r="BF378" s="127"/>
      <c r="BG378" s="127"/>
      <c r="BH378" s="127"/>
      <c r="BI378" s="127"/>
      <c r="BJ378" s="127"/>
      <c r="BK378" s="127"/>
      <c r="BL378" s="127"/>
      <c r="BM378" s="127"/>
      <c r="BN378" s="127"/>
      <c r="BO378" s="127"/>
      <c r="BP378" s="127"/>
      <c r="BQ378" s="127"/>
      <c r="BR378" s="127"/>
      <c r="BS378" s="127"/>
      <c r="BT378" s="127"/>
      <c r="BU378" s="127"/>
      <c r="BV378" s="127"/>
      <c r="BW378" s="127"/>
      <c r="BX378" s="127"/>
      <c r="BY378" s="127"/>
      <c r="BZ378" s="127"/>
      <c r="CA378" s="127"/>
      <c r="CB378" s="127"/>
      <c r="CC378" s="127"/>
      <c r="CD378" s="127"/>
      <c r="CE378" s="127"/>
      <c r="CF378" s="127"/>
      <c r="CG378" s="127"/>
      <c r="CH378" s="127"/>
      <c r="CI378" s="127"/>
      <c r="CJ378" s="127"/>
      <c r="CK378" s="127"/>
      <c r="CL378" s="127"/>
      <c r="CM378" s="127"/>
      <c r="CN378" s="127"/>
      <c r="CO378" s="127"/>
      <c r="CP378" s="127"/>
      <c r="CQ378" s="127"/>
      <c r="CR378" s="127"/>
      <c r="CS378" s="127"/>
      <c r="CT378" s="127"/>
      <c r="CU378" s="127"/>
      <c r="CV378" s="127"/>
    </row>
    <row r="379" spans="1:100" ht="15.6" customHeight="1" x14ac:dyDescent="0.2">
      <c r="A379" s="127"/>
      <c r="B379" s="127"/>
      <c r="C379" s="127"/>
      <c r="D379" s="127"/>
      <c r="E379" s="127"/>
      <c r="F379" s="127"/>
      <c r="G379" s="127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  <c r="BG379" s="127"/>
      <c r="BH379" s="127"/>
      <c r="BI379" s="127"/>
      <c r="BJ379" s="127"/>
      <c r="BK379" s="127"/>
      <c r="BL379" s="127"/>
      <c r="BM379" s="127"/>
      <c r="BN379" s="127"/>
      <c r="BO379" s="127"/>
      <c r="BP379" s="127"/>
      <c r="BQ379" s="127"/>
      <c r="BR379" s="127"/>
      <c r="BS379" s="127"/>
      <c r="BT379" s="127"/>
      <c r="BU379" s="127"/>
      <c r="BV379" s="127"/>
      <c r="BW379" s="127"/>
      <c r="BX379" s="127"/>
      <c r="BY379" s="127"/>
      <c r="BZ379" s="127"/>
      <c r="CA379" s="127"/>
      <c r="CB379" s="127"/>
      <c r="CC379" s="127"/>
      <c r="CD379" s="127"/>
      <c r="CE379" s="127"/>
      <c r="CF379" s="127"/>
      <c r="CG379" s="127"/>
      <c r="CH379" s="127"/>
      <c r="CI379" s="127"/>
      <c r="CJ379" s="127"/>
      <c r="CK379" s="127"/>
      <c r="CL379" s="127"/>
      <c r="CM379" s="127"/>
      <c r="CN379" s="127"/>
      <c r="CO379" s="127"/>
      <c r="CP379" s="127"/>
      <c r="CQ379" s="127"/>
      <c r="CR379" s="127"/>
      <c r="CS379" s="127"/>
      <c r="CT379" s="127"/>
      <c r="CU379" s="127"/>
      <c r="CV379" s="127"/>
    </row>
    <row r="380" spans="1:100" ht="15.6" customHeight="1" x14ac:dyDescent="0.2">
      <c r="A380" s="127"/>
      <c r="B380" s="127"/>
      <c r="C380" s="127"/>
      <c r="D380" s="127"/>
      <c r="E380" s="127"/>
      <c r="F380" s="127"/>
      <c r="G380" s="127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7"/>
      <c r="X380" s="127"/>
      <c r="Y380" s="127"/>
      <c r="Z380" s="127"/>
      <c r="AA380" s="127"/>
      <c r="AB380" s="127"/>
      <c r="AC380" s="127"/>
      <c r="AD380" s="127"/>
      <c r="AE380" s="127"/>
      <c r="AF380" s="127"/>
      <c r="AG380" s="127"/>
      <c r="AH380" s="127"/>
      <c r="AI380" s="127"/>
      <c r="AJ380" s="127"/>
      <c r="AK380" s="127"/>
      <c r="AL380" s="127"/>
      <c r="AM380" s="127"/>
      <c r="AN380" s="127"/>
      <c r="AO380" s="127"/>
      <c r="AP380" s="127"/>
      <c r="AQ380" s="127"/>
      <c r="AR380" s="127"/>
      <c r="AS380" s="127"/>
      <c r="AT380" s="127"/>
      <c r="AU380" s="127"/>
      <c r="AV380" s="127"/>
      <c r="AW380" s="127"/>
      <c r="AX380" s="127"/>
      <c r="AY380" s="127"/>
      <c r="AZ380" s="127"/>
      <c r="BA380" s="127"/>
      <c r="BB380" s="127"/>
      <c r="BC380" s="127"/>
      <c r="BD380" s="127"/>
      <c r="BE380" s="127"/>
      <c r="BF380" s="127"/>
      <c r="BG380" s="127"/>
      <c r="BH380" s="127"/>
      <c r="BI380" s="127"/>
      <c r="BJ380" s="127"/>
      <c r="BK380" s="127"/>
      <c r="BL380" s="127"/>
      <c r="BM380" s="127"/>
      <c r="BN380" s="127"/>
      <c r="BO380" s="127"/>
      <c r="BP380" s="127"/>
      <c r="BQ380" s="127"/>
      <c r="BR380" s="127"/>
      <c r="BS380" s="127"/>
      <c r="BT380" s="127"/>
      <c r="BU380" s="127"/>
      <c r="BV380" s="127"/>
      <c r="BW380" s="127"/>
      <c r="BX380" s="127"/>
      <c r="BY380" s="127"/>
      <c r="BZ380" s="127"/>
      <c r="CA380" s="127"/>
      <c r="CB380" s="127"/>
      <c r="CC380" s="127"/>
      <c r="CD380" s="127"/>
      <c r="CE380" s="127"/>
      <c r="CF380" s="127"/>
      <c r="CG380" s="127"/>
      <c r="CH380" s="127"/>
      <c r="CI380" s="127"/>
      <c r="CJ380" s="127"/>
      <c r="CK380" s="127"/>
      <c r="CL380" s="127"/>
      <c r="CM380" s="127"/>
      <c r="CN380" s="127"/>
      <c r="CO380" s="127"/>
      <c r="CP380" s="127"/>
      <c r="CQ380" s="127"/>
      <c r="CR380" s="127"/>
      <c r="CS380" s="127"/>
      <c r="CT380" s="127"/>
      <c r="CU380" s="127"/>
      <c r="CV380" s="127"/>
    </row>
    <row r="381" spans="1:100" ht="15.6" customHeight="1" x14ac:dyDescent="0.2">
      <c r="A381" s="127"/>
      <c r="B381" s="127"/>
      <c r="C381" s="127"/>
      <c r="D381" s="127"/>
      <c r="E381" s="127"/>
      <c r="F381" s="127"/>
      <c r="G381" s="127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7"/>
      <c r="X381" s="127"/>
      <c r="Y381" s="127"/>
      <c r="Z381" s="127"/>
      <c r="AA381" s="127"/>
      <c r="AB381" s="127"/>
      <c r="AC381" s="127"/>
      <c r="AD381" s="127"/>
      <c r="AE381" s="127"/>
      <c r="AF381" s="127"/>
      <c r="AG381" s="127"/>
      <c r="AH381" s="127"/>
      <c r="AI381" s="127"/>
      <c r="AJ381" s="127"/>
      <c r="AK381" s="127"/>
      <c r="AL381" s="127"/>
      <c r="AM381" s="127"/>
      <c r="AN381" s="127"/>
      <c r="AO381" s="127"/>
      <c r="AP381" s="127"/>
      <c r="AQ381" s="127"/>
      <c r="AR381" s="127"/>
      <c r="AS381" s="127"/>
      <c r="AT381" s="127"/>
      <c r="AU381" s="127"/>
      <c r="AV381" s="127"/>
      <c r="AW381" s="127"/>
      <c r="AX381" s="127"/>
      <c r="AY381" s="127"/>
      <c r="AZ381" s="127"/>
      <c r="BA381" s="127"/>
      <c r="BB381" s="127"/>
      <c r="BC381" s="127"/>
      <c r="BD381" s="127"/>
      <c r="BE381" s="127"/>
      <c r="BF381" s="127"/>
      <c r="BG381" s="127"/>
      <c r="BH381" s="127"/>
      <c r="BI381" s="127"/>
      <c r="BJ381" s="127"/>
      <c r="BK381" s="127"/>
      <c r="BL381" s="127"/>
      <c r="BM381" s="127"/>
      <c r="BN381" s="127"/>
      <c r="BO381" s="127"/>
      <c r="BP381" s="127"/>
      <c r="BQ381" s="127"/>
      <c r="BR381" s="127"/>
      <c r="BS381" s="127"/>
      <c r="BT381" s="127"/>
      <c r="BU381" s="127"/>
      <c r="BV381" s="127"/>
      <c r="BW381" s="127"/>
      <c r="BX381" s="127"/>
      <c r="BY381" s="127"/>
      <c r="BZ381" s="127"/>
      <c r="CA381" s="127"/>
      <c r="CB381" s="127"/>
      <c r="CC381" s="127"/>
      <c r="CD381" s="127"/>
      <c r="CE381" s="127"/>
      <c r="CF381" s="127"/>
      <c r="CG381" s="127"/>
      <c r="CH381" s="127"/>
      <c r="CI381" s="127"/>
      <c r="CJ381" s="127"/>
      <c r="CK381" s="127"/>
      <c r="CL381" s="127"/>
      <c r="CM381" s="127"/>
      <c r="CN381" s="127"/>
      <c r="CO381" s="127"/>
      <c r="CP381" s="127"/>
      <c r="CQ381" s="127"/>
      <c r="CR381" s="127"/>
      <c r="CS381" s="127"/>
      <c r="CT381" s="127"/>
      <c r="CU381" s="127"/>
      <c r="CV381" s="127"/>
    </row>
    <row r="382" spans="1:100" ht="15.6" customHeight="1" x14ac:dyDescent="0.2">
      <c r="A382" s="127"/>
      <c r="B382" s="127"/>
      <c r="C382" s="127"/>
      <c r="D382" s="127"/>
      <c r="E382" s="127"/>
      <c r="F382" s="127"/>
      <c r="G382" s="127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7"/>
      <c r="X382" s="127"/>
      <c r="Y382" s="127"/>
      <c r="Z382" s="127"/>
      <c r="AA382" s="127"/>
      <c r="AB382" s="127"/>
      <c r="AC382" s="127"/>
      <c r="AD382" s="127"/>
      <c r="AE382" s="127"/>
      <c r="AF382" s="127"/>
      <c r="AG382" s="127"/>
      <c r="AH382" s="127"/>
      <c r="AI382" s="127"/>
      <c r="AJ382" s="127"/>
      <c r="AK382" s="127"/>
      <c r="AL382" s="127"/>
      <c r="AM382" s="127"/>
      <c r="AN382" s="127"/>
      <c r="AO382" s="127"/>
      <c r="AP382" s="127"/>
      <c r="AQ382" s="127"/>
      <c r="AR382" s="127"/>
      <c r="AS382" s="127"/>
      <c r="AT382" s="127"/>
      <c r="AU382" s="127"/>
      <c r="AV382" s="127"/>
      <c r="AW382" s="127"/>
      <c r="AX382" s="127"/>
      <c r="AY382" s="127"/>
      <c r="AZ382" s="127"/>
      <c r="BA382" s="127"/>
      <c r="BB382" s="127"/>
      <c r="BC382" s="127"/>
      <c r="BD382" s="127"/>
      <c r="BE382" s="127"/>
      <c r="BF382" s="127"/>
      <c r="BG382" s="127"/>
      <c r="BH382" s="127"/>
      <c r="BI382" s="127"/>
      <c r="BJ382" s="127"/>
      <c r="BK382" s="127"/>
      <c r="BL382" s="127"/>
      <c r="BM382" s="127"/>
      <c r="BN382" s="127"/>
      <c r="BO382" s="127"/>
      <c r="BP382" s="127"/>
      <c r="BQ382" s="127"/>
      <c r="BR382" s="127"/>
      <c r="BS382" s="127"/>
      <c r="BT382" s="127"/>
      <c r="BU382" s="127"/>
      <c r="BV382" s="127"/>
      <c r="BW382" s="127"/>
      <c r="BX382" s="127"/>
      <c r="BY382" s="127"/>
      <c r="BZ382" s="127"/>
      <c r="CA382" s="127"/>
      <c r="CB382" s="127"/>
      <c r="CC382" s="127"/>
      <c r="CD382" s="127"/>
      <c r="CE382" s="127"/>
      <c r="CF382" s="127"/>
      <c r="CG382" s="127"/>
      <c r="CH382" s="127"/>
      <c r="CI382" s="127"/>
      <c r="CJ382" s="127"/>
      <c r="CK382" s="127"/>
      <c r="CL382" s="127"/>
      <c r="CM382" s="127"/>
      <c r="CN382" s="127"/>
      <c r="CO382" s="127"/>
      <c r="CP382" s="127"/>
      <c r="CQ382" s="127"/>
      <c r="CR382" s="127"/>
      <c r="CS382" s="127"/>
      <c r="CT382" s="127"/>
      <c r="CU382" s="127"/>
      <c r="CV382" s="127"/>
    </row>
    <row r="383" spans="1:100" ht="15.6" customHeight="1" x14ac:dyDescent="0.2">
      <c r="A383" s="127"/>
      <c r="B383" s="127"/>
      <c r="C383" s="127"/>
      <c r="D383" s="127"/>
      <c r="E383" s="127"/>
      <c r="F383" s="127"/>
      <c r="G383" s="127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7"/>
      <c r="X383" s="127"/>
      <c r="Y383" s="127"/>
      <c r="Z383" s="127"/>
      <c r="AA383" s="127"/>
      <c r="AB383" s="127"/>
      <c r="AC383" s="127"/>
      <c r="AD383" s="127"/>
      <c r="AE383" s="127"/>
      <c r="AF383" s="127"/>
      <c r="AG383" s="127"/>
      <c r="AH383" s="127"/>
      <c r="AI383" s="127"/>
      <c r="AJ383" s="127"/>
      <c r="AK383" s="127"/>
      <c r="AL383" s="127"/>
      <c r="AM383" s="127"/>
      <c r="AN383" s="127"/>
      <c r="AO383" s="127"/>
      <c r="AP383" s="127"/>
      <c r="AQ383" s="127"/>
      <c r="AR383" s="127"/>
      <c r="AS383" s="127"/>
      <c r="AT383" s="127"/>
      <c r="AU383" s="127"/>
      <c r="AV383" s="127"/>
      <c r="AW383" s="127"/>
      <c r="AX383" s="127"/>
      <c r="AY383" s="127"/>
      <c r="AZ383" s="127"/>
      <c r="BA383" s="127"/>
      <c r="BB383" s="127"/>
      <c r="BC383" s="127"/>
      <c r="BD383" s="127"/>
      <c r="BE383" s="127"/>
      <c r="BF383" s="127"/>
      <c r="BG383" s="127"/>
      <c r="BH383" s="127"/>
      <c r="BI383" s="127"/>
      <c r="BJ383" s="127"/>
      <c r="BK383" s="127"/>
      <c r="BL383" s="127"/>
      <c r="BM383" s="127"/>
      <c r="BN383" s="127"/>
      <c r="BO383" s="127"/>
      <c r="BP383" s="127"/>
      <c r="BQ383" s="127"/>
      <c r="BR383" s="127"/>
      <c r="BS383" s="127"/>
      <c r="BT383" s="127"/>
      <c r="BU383" s="127"/>
      <c r="BV383" s="127"/>
      <c r="BW383" s="127"/>
      <c r="BX383" s="127"/>
      <c r="BY383" s="127"/>
      <c r="BZ383" s="127"/>
      <c r="CA383" s="127"/>
      <c r="CB383" s="127"/>
      <c r="CC383" s="127"/>
      <c r="CD383" s="127"/>
      <c r="CE383" s="127"/>
      <c r="CF383" s="127"/>
      <c r="CG383" s="127"/>
      <c r="CH383" s="127"/>
      <c r="CI383" s="127"/>
      <c r="CJ383" s="127"/>
      <c r="CK383" s="127"/>
      <c r="CL383" s="127"/>
      <c r="CM383" s="127"/>
      <c r="CN383" s="127"/>
      <c r="CO383" s="127"/>
      <c r="CP383" s="127"/>
      <c r="CQ383" s="127"/>
      <c r="CR383" s="127"/>
      <c r="CS383" s="127"/>
      <c r="CT383" s="127"/>
      <c r="CU383" s="127"/>
      <c r="CV383" s="127"/>
    </row>
    <row r="384" spans="1:100" ht="15.6" customHeight="1" x14ac:dyDescent="0.2">
      <c r="A384" s="127"/>
      <c r="B384" s="127"/>
      <c r="C384" s="127"/>
      <c r="D384" s="127"/>
      <c r="E384" s="127"/>
      <c r="F384" s="127"/>
      <c r="G384" s="127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7"/>
      <c r="X384" s="127"/>
      <c r="Y384" s="127"/>
      <c r="Z384" s="127"/>
      <c r="AA384" s="127"/>
      <c r="AB384" s="127"/>
      <c r="AC384" s="127"/>
      <c r="AD384" s="127"/>
      <c r="AE384" s="127"/>
      <c r="AF384" s="127"/>
      <c r="AG384" s="127"/>
      <c r="AH384" s="127"/>
      <c r="AI384" s="127"/>
      <c r="AJ384" s="127"/>
      <c r="AK384" s="127"/>
      <c r="AL384" s="127"/>
      <c r="AM384" s="127"/>
      <c r="AN384" s="127"/>
      <c r="AO384" s="127"/>
      <c r="AP384" s="127"/>
      <c r="AQ384" s="127"/>
      <c r="AR384" s="127"/>
      <c r="AS384" s="127"/>
      <c r="AT384" s="127"/>
      <c r="AU384" s="127"/>
      <c r="AV384" s="127"/>
      <c r="AW384" s="127"/>
      <c r="AX384" s="127"/>
      <c r="AY384" s="127"/>
      <c r="AZ384" s="127"/>
      <c r="BA384" s="127"/>
      <c r="BB384" s="127"/>
      <c r="BC384" s="127"/>
      <c r="BD384" s="127"/>
      <c r="BE384" s="127"/>
      <c r="BF384" s="127"/>
      <c r="BG384" s="127"/>
      <c r="BH384" s="127"/>
      <c r="BI384" s="127"/>
      <c r="BJ384" s="127"/>
      <c r="BK384" s="127"/>
      <c r="BL384" s="127"/>
      <c r="BM384" s="127"/>
      <c r="BN384" s="127"/>
      <c r="BO384" s="127"/>
      <c r="BP384" s="127"/>
      <c r="BQ384" s="127"/>
      <c r="BR384" s="127"/>
      <c r="BS384" s="127"/>
      <c r="BT384" s="127"/>
      <c r="BU384" s="127"/>
      <c r="BV384" s="127"/>
      <c r="BW384" s="127"/>
      <c r="BX384" s="127"/>
      <c r="BY384" s="127"/>
      <c r="BZ384" s="127"/>
      <c r="CA384" s="127"/>
      <c r="CB384" s="127"/>
      <c r="CC384" s="127"/>
      <c r="CD384" s="127"/>
      <c r="CE384" s="127"/>
      <c r="CF384" s="127"/>
      <c r="CG384" s="127"/>
      <c r="CH384" s="127"/>
      <c r="CI384" s="127"/>
      <c r="CJ384" s="127"/>
      <c r="CK384" s="127"/>
      <c r="CL384" s="127"/>
      <c r="CM384" s="127"/>
      <c r="CN384" s="127"/>
      <c r="CO384" s="127"/>
      <c r="CP384" s="127"/>
      <c r="CQ384" s="127"/>
      <c r="CR384" s="127"/>
      <c r="CS384" s="127"/>
      <c r="CT384" s="127"/>
      <c r="CU384" s="127"/>
      <c r="CV384" s="127"/>
    </row>
    <row r="385" spans="1:100" ht="15.6" customHeight="1" x14ac:dyDescent="0.2">
      <c r="A385" s="127"/>
      <c r="B385" s="127"/>
      <c r="C385" s="127"/>
      <c r="D385" s="127"/>
      <c r="E385" s="127"/>
      <c r="F385" s="127"/>
      <c r="G385" s="127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7"/>
      <c r="X385" s="127"/>
      <c r="Y385" s="127"/>
      <c r="Z385" s="127"/>
      <c r="AA385" s="127"/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  <c r="AO385" s="127"/>
      <c r="AP385" s="127"/>
      <c r="AQ385" s="127"/>
      <c r="AR385" s="127"/>
      <c r="AS385" s="127"/>
      <c r="AT385" s="127"/>
      <c r="AU385" s="127"/>
      <c r="AV385" s="127"/>
      <c r="AW385" s="127"/>
      <c r="AX385" s="127"/>
      <c r="AY385" s="127"/>
      <c r="AZ385" s="127"/>
      <c r="BA385" s="127"/>
      <c r="BB385" s="127"/>
      <c r="BC385" s="127"/>
      <c r="BD385" s="127"/>
      <c r="BE385" s="127"/>
      <c r="BF385" s="127"/>
      <c r="BG385" s="127"/>
      <c r="BH385" s="127"/>
      <c r="BI385" s="127"/>
      <c r="BJ385" s="127"/>
      <c r="BK385" s="127"/>
      <c r="BL385" s="127"/>
      <c r="BM385" s="127"/>
      <c r="BN385" s="127"/>
      <c r="BO385" s="127"/>
      <c r="BP385" s="127"/>
      <c r="BQ385" s="127"/>
      <c r="BR385" s="127"/>
      <c r="BS385" s="127"/>
      <c r="BT385" s="127"/>
      <c r="BU385" s="127"/>
      <c r="BV385" s="127"/>
      <c r="BW385" s="127"/>
      <c r="BX385" s="127"/>
      <c r="BY385" s="127"/>
      <c r="BZ385" s="127"/>
      <c r="CA385" s="127"/>
      <c r="CB385" s="127"/>
      <c r="CC385" s="127"/>
      <c r="CD385" s="127"/>
      <c r="CE385" s="127"/>
      <c r="CF385" s="127"/>
      <c r="CG385" s="127"/>
      <c r="CH385" s="127"/>
      <c r="CI385" s="127"/>
      <c r="CJ385" s="127"/>
      <c r="CK385" s="127"/>
      <c r="CL385" s="127"/>
      <c r="CM385" s="127"/>
      <c r="CN385" s="127"/>
      <c r="CO385" s="127"/>
      <c r="CP385" s="127"/>
      <c r="CQ385" s="127"/>
      <c r="CR385" s="127"/>
      <c r="CS385" s="127"/>
      <c r="CT385" s="127"/>
      <c r="CU385" s="127"/>
      <c r="CV385" s="127"/>
    </row>
    <row r="386" spans="1:100" ht="15.6" customHeight="1" x14ac:dyDescent="0.2">
      <c r="A386" s="127"/>
      <c r="B386" s="127"/>
      <c r="C386" s="127"/>
      <c r="D386" s="127"/>
      <c r="E386" s="127"/>
      <c r="F386" s="127"/>
      <c r="G386" s="127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  <c r="AH386" s="127"/>
      <c r="AI386" s="127"/>
      <c r="AJ386" s="127"/>
      <c r="AK386" s="127"/>
      <c r="AL386" s="127"/>
      <c r="AM386" s="127"/>
      <c r="AN386" s="127"/>
      <c r="AO386" s="127"/>
      <c r="AP386" s="127"/>
      <c r="AQ386" s="127"/>
      <c r="AR386" s="127"/>
      <c r="AS386" s="127"/>
      <c r="AT386" s="127"/>
      <c r="AU386" s="127"/>
      <c r="AV386" s="127"/>
      <c r="AW386" s="127"/>
      <c r="AX386" s="127"/>
      <c r="AY386" s="127"/>
      <c r="AZ386" s="127"/>
      <c r="BA386" s="127"/>
      <c r="BB386" s="127"/>
      <c r="BC386" s="127"/>
      <c r="BD386" s="127"/>
      <c r="BE386" s="127"/>
      <c r="BF386" s="127"/>
      <c r="BG386" s="127"/>
      <c r="BH386" s="127"/>
      <c r="BI386" s="127"/>
      <c r="BJ386" s="127"/>
      <c r="BK386" s="127"/>
      <c r="BL386" s="127"/>
      <c r="BM386" s="127"/>
      <c r="BN386" s="127"/>
      <c r="BO386" s="127"/>
      <c r="BP386" s="127"/>
      <c r="BQ386" s="127"/>
      <c r="BR386" s="127"/>
      <c r="BS386" s="127"/>
      <c r="BT386" s="127"/>
      <c r="BU386" s="127"/>
      <c r="BV386" s="127"/>
      <c r="BW386" s="127"/>
      <c r="BX386" s="127"/>
      <c r="BY386" s="127"/>
      <c r="BZ386" s="127"/>
      <c r="CA386" s="127"/>
      <c r="CB386" s="127"/>
      <c r="CC386" s="127"/>
      <c r="CD386" s="127"/>
      <c r="CE386" s="127"/>
      <c r="CF386" s="127"/>
      <c r="CG386" s="127"/>
      <c r="CH386" s="127"/>
      <c r="CI386" s="127"/>
      <c r="CJ386" s="127"/>
      <c r="CK386" s="127"/>
      <c r="CL386" s="127"/>
      <c r="CM386" s="127"/>
      <c r="CN386" s="127"/>
      <c r="CO386" s="127"/>
      <c r="CP386" s="127"/>
      <c r="CQ386" s="127"/>
      <c r="CR386" s="127"/>
      <c r="CS386" s="127"/>
      <c r="CT386" s="127"/>
      <c r="CU386" s="127"/>
      <c r="CV386" s="127"/>
    </row>
    <row r="387" spans="1:100" ht="15.6" customHeight="1" x14ac:dyDescent="0.2">
      <c r="A387" s="127"/>
      <c r="B387" s="127"/>
      <c r="C387" s="127"/>
      <c r="D387" s="127"/>
      <c r="E387" s="127"/>
      <c r="F387" s="127"/>
      <c r="G387" s="127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  <c r="AO387" s="127"/>
      <c r="AP387" s="127"/>
      <c r="AQ387" s="127"/>
      <c r="AR387" s="127"/>
      <c r="AS387" s="127"/>
      <c r="AT387" s="127"/>
      <c r="AU387" s="127"/>
      <c r="AV387" s="127"/>
      <c r="AW387" s="127"/>
      <c r="AX387" s="127"/>
      <c r="AY387" s="127"/>
      <c r="AZ387" s="127"/>
      <c r="BA387" s="127"/>
      <c r="BB387" s="127"/>
      <c r="BC387" s="127"/>
      <c r="BD387" s="127"/>
      <c r="BE387" s="127"/>
      <c r="BF387" s="127"/>
      <c r="BG387" s="127"/>
      <c r="BH387" s="127"/>
      <c r="BI387" s="127"/>
      <c r="BJ387" s="127"/>
      <c r="BK387" s="127"/>
      <c r="BL387" s="127"/>
      <c r="BM387" s="127"/>
      <c r="BN387" s="127"/>
      <c r="BO387" s="127"/>
      <c r="BP387" s="127"/>
      <c r="BQ387" s="127"/>
      <c r="BR387" s="127"/>
      <c r="BS387" s="127"/>
      <c r="BT387" s="127"/>
      <c r="BU387" s="127"/>
      <c r="BV387" s="127"/>
      <c r="BW387" s="127"/>
      <c r="BX387" s="127"/>
      <c r="BY387" s="127"/>
      <c r="BZ387" s="127"/>
      <c r="CA387" s="127"/>
      <c r="CB387" s="127"/>
      <c r="CC387" s="127"/>
      <c r="CD387" s="127"/>
      <c r="CE387" s="127"/>
      <c r="CF387" s="127"/>
      <c r="CG387" s="127"/>
      <c r="CH387" s="127"/>
      <c r="CI387" s="127"/>
      <c r="CJ387" s="127"/>
      <c r="CK387" s="127"/>
      <c r="CL387" s="127"/>
      <c r="CM387" s="127"/>
      <c r="CN387" s="127"/>
      <c r="CO387" s="127"/>
      <c r="CP387" s="127"/>
      <c r="CQ387" s="127"/>
      <c r="CR387" s="127"/>
      <c r="CS387" s="127"/>
      <c r="CT387" s="127"/>
      <c r="CU387" s="127"/>
      <c r="CV387" s="127"/>
    </row>
    <row r="388" spans="1:100" ht="15.6" customHeight="1" x14ac:dyDescent="0.2">
      <c r="A388" s="127"/>
      <c r="B388" s="127"/>
      <c r="C388" s="127"/>
      <c r="D388" s="127"/>
      <c r="E388" s="127"/>
      <c r="F388" s="127"/>
      <c r="G388" s="127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7"/>
      <c r="AW388" s="127"/>
      <c r="AX388" s="127"/>
      <c r="AY388" s="127"/>
      <c r="AZ388" s="127"/>
      <c r="BA388" s="127"/>
      <c r="BB388" s="127"/>
      <c r="BC388" s="127"/>
      <c r="BD388" s="127"/>
      <c r="BE388" s="127"/>
      <c r="BF388" s="127"/>
      <c r="BG388" s="127"/>
      <c r="BH388" s="127"/>
      <c r="BI388" s="127"/>
      <c r="BJ388" s="127"/>
      <c r="BK388" s="127"/>
      <c r="BL388" s="127"/>
      <c r="BM388" s="127"/>
      <c r="BN388" s="127"/>
      <c r="BO388" s="127"/>
      <c r="BP388" s="127"/>
      <c r="BQ388" s="127"/>
      <c r="BR388" s="127"/>
      <c r="BS388" s="127"/>
      <c r="BT388" s="127"/>
      <c r="BU388" s="127"/>
      <c r="BV388" s="127"/>
      <c r="BW388" s="127"/>
      <c r="BX388" s="127"/>
      <c r="BY388" s="127"/>
      <c r="BZ388" s="127"/>
      <c r="CA388" s="127"/>
      <c r="CB388" s="127"/>
      <c r="CC388" s="127"/>
      <c r="CD388" s="127"/>
      <c r="CE388" s="127"/>
      <c r="CF388" s="127"/>
      <c r="CG388" s="127"/>
      <c r="CH388" s="127"/>
      <c r="CI388" s="127"/>
      <c r="CJ388" s="127"/>
      <c r="CK388" s="127"/>
      <c r="CL388" s="127"/>
      <c r="CM388" s="127"/>
      <c r="CN388" s="127"/>
      <c r="CO388" s="127"/>
      <c r="CP388" s="127"/>
      <c r="CQ388" s="127"/>
      <c r="CR388" s="127"/>
      <c r="CS388" s="127"/>
      <c r="CT388" s="127"/>
      <c r="CU388" s="127"/>
      <c r="CV388" s="127"/>
    </row>
    <row r="389" spans="1:100" ht="15.6" customHeight="1" x14ac:dyDescent="0.2">
      <c r="A389" s="127"/>
      <c r="B389" s="127"/>
      <c r="C389" s="127"/>
      <c r="D389" s="127"/>
      <c r="E389" s="127"/>
      <c r="F389" s="127"/>
      <c r="G389" s="127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7"/>
      <c r="X389" s="127"/>
      <c r="Y389" s="127"/>
      <c r="Z389" s="127"/>
      <c r="AA389" s="127"/>
      <c r="AB389" s="127"/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/>
      <c r="AM389" s="127"/>
      <c r="AN389" s="127"/>
      <c r="AO389" s="127"/>
      <c r="AP389" s="127"/>
      <c r="AQ389" s="127"/>
      <c r="AR389" s="127"/>
      <c r="AS389" s="127"/>
      <c r="AT389" s="127"/>
      <c r="AU389" s="127"/>
      <c r="AV389" s="127"/>
      <c r="AW389" s="127"/>
      <c r="AX389" s="127"/>
      <c r="AY389" s="127"/>
      <c r="AZ389" s="127"/>
      <c r="BA389" s="127"/>
      <c r="BB389" s="127"/>
      <c r="BC389" s="127"/>
      <c r="BD389" s="127"/>
      <c r="BE389" s="127"/>
      <c r="BF389" s="127"/>
      <c r="BG389" s="127"/>
      <c r="BH389" s="127"/>
      <c r="BI389" s="127"/>
      <c r="BJ389" s="127"/>
      <c r="BK389" s="127"/>
      <c r="BL389" s="127"/>
      <c r="BM389" s="127"/>
      <c r="BN389" s="127"/>
      <c r="BO389" s="127"/>
      <c r="BP389" s="127"/>
      <c r="BQ389" s="127"/>
      <c r="BR389" s="127"/>
      <c r="BS389" s="127"/>
      <c r="BT389" s="127"/>
      <c r="BU389" s="127"/>
      <c r="BV389" s="127"/>
      <c r="BW389" s="127"/>
      <c r="BX389" s="127"/>
      <c r="BY389" s="127"/>
      <c r="BZ389" s="127"/>
      <c r="CA389" s="127"/>
      <c r="CB389" s="127"/>
      <c r="CC389" s="127"/>
      <c r="CD389" s="127"/>
      <c r="CE389" s="127"/>
      <c r="CF389" s="127"/>
      <c r="CG389" s="127"/>
      <c r="CH389" s="127"/>
      <c r="CI389" s="127"/>
      <c r="CJ389" s="127"/>
      <c r="CK389" s="127"/>
      <c r="CL389" s="127"/>
      <c r="CM389" s="127"/>
      <c r="CN389" s="127"/>
      <c r="CO389" s="127"/>
      <c r="CP389" s="127"/>
      <c r="CQ389" s="127"/>
      <c r="CR389" s="127"/>
      <c r="CS389" s="127"/>
      <c r="CT389" s="127"/>
      <c r="CU389" s="127"/>
      <c r="CV389" s="127"/>
    </row>
    <row r="390" spans="1:100" ht="15.6" customHeight="1" x14ac:dyDescent="0.2">
      <c r="A390" s="127"/>
      <c r="B390" s="127"/>
      <c r="C390" s="127"/>
      <c r="D390" s="127"/>
      <c r="E390" s="127"/>
      <c r="F390" s="127"/>
      <c r="G390" s="127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7"/>
      <c r="X390" s="127"/>
      <c r="Y390" s="127"/>
      <c r="Z390" s="127"/>
      <c r="AA390" s="127"/>
      <c r="AB390" s="127"/>
      <c r="AC390" s="127"/>
      <c r="AD390" s="127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  <c r="AO390" s="127"/>
      <c r="AP390" s="127"/>
      <c r="AQ390" s="127"/>
      <c r="AR390" s="127"/>
      <c r="AS390" s="127"/>
      <c r="AT390" s="127"/>
      <c r="AU390" s="127"/>
      <c r="AV390" s="127"/>
      <c r="AW390" s="127"/>
      <c r="AX390" s="127"/>
      <c r="AY390" s="127"/>
      <c r="AZ390" s="127"/>
      <c r="BA390" s="127"/>
      <c r="BB390" s="127"/>
      <c r="BC390" s="127"/>
      <c r="BD390" s="127"/>
      <c r="BE390" s="127"/>
      <c r="BF390" s="127"/>
      <c r="BG390" s="127"/>
      <c r="BH390" s="127"/>
      <c r="BI390" s="127"/>
      <c r="BJ390" s="127"/>
      <c r="BK390" s="127"/>
      <c r="BL390" s="127"/>
      <c r="BM390" s="127"/>
      <c r="BN390" s="127"/>
      <c r="BO390" s="127"/>
      <c r="BP390" s="127"/>
      <c r="BQ390" s="127"/>
      <c r="BR390" s="127"/>
      <c r="BS390" s="127"/>
      <c r="BT390" s="127"/>
      <c r="BU390" s="127"/>
      <c r="BV390" s="127"/>
      <c r="BW390" s="127"/>
      <c r="BX390" s="127"/>
      <c r="BY390" s="127"/>
      <c r="BZ390" s="127"/>
      <c r="CA390" s="127"/>
      <c r="CB390" s="127"/>
      <c r="CC390" s="127"/>
      <c r="CD390" s="127"/>
      <c r="CE390" s="127"/>
      <c r="CF390" s="127"/>
      <c r="CG390" s="127"/>
      <c r="CH390" s="127"/>
      <c r="CI390" s="127"/>
      <c r="CJ390" s="127"/>
      <c r="CK390" s="127"/>
      <c r="CL390" s="127"/>
      <c r="CM390" s="127"/>
      <c r="CN390" s="127"/>
      <c r="CO390" s="127"/>
      <c r="CP390" s="127"/>
      <c r="CQ390" s="127"/>
      <c r="CR390" s="127"/>
      <c r="CS390" s="127"/>
      <c r="CT390" s="127"/>
      <c r="CU390" s="127"/>
      <c r="CV390" s="127"/>
    </row>
    <row r="391" spans="1:100" ht="15.6" customHeight="1" x14ac:dyDescent="0.2">
      <c r="A391" s="127"/>
      <c r="B391" s="127"/>
      <c r="C391" s="127"/>
      <c r="D391" s="127"/>
      <c r="E391" s="127"/>
      <c r="F391" s="127"/>
      <c r="G391" s="127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7"/>
      <c r="X391" s="127"/>
      <c r="Y391" s="127"/>
      <c r="Z391" s="127"/>
      <c r="AA391" s="127"/>
      <c r="AB391" s="127"/>
      <c r="AC391" s="127"/>
      <c r="AD391" s="127"/>
      <c r="AE391" s="127"/>
      <c r="AF391" s="127"/>
      <c r="AG391" s="127"/>
      <c r="AH391" s="127"/>
      <c r="AI391" s="127"/>
      <c r="AJ391" s="127"/>
      <c r="AK391" s="127"/>
      <c r="AL391" s="127"/>
      <c r="AM391" s="127"/>
      <c r="AN391" s="127"/>
      <c r="AO391" s="127"/>
      <c r="AP391" s="127"/>
      <c r="AQ391" s="127"/>
      <c r="AR391" s="127"/>
      <c r="AS391" s="127"/>
      <c r="AT391" s="127"/>
      <c r="AU391" s="127"/>
      <c r="AV391" s="127"/>
      <c r="AW391" s="127"/>
      <c r="AX391" s="127"/>
      <c r="AY391" s="127"/>
      <c r="AZ391" s="127"/>
      <c r="BA391" s="127"/>
      <c r="BB391" s="127"/>
      <c r="BC391" s="127"/>
      <c r="BD391" s="127"/>
      <c r="BE391" s="127"/>
      <c r="BF391" s="127"/>
      <c r="BG391" s="127"/>
      <c r="BH391" s="127"/>
      <c r="BI391" s="127"/>
      <c r="BJ391" s="127"/>
      <c r="BK391" s="127"/>
      <c r="BL391" s="127"/>
      <c r="BM391" s="127"/>
      <c r="BN391" s="127"/>
      <c r="BO391" s="127"/>
      <c r="BP391" s="127"/>
      <c r="BQ391" s="127"/>
      <c r="BR391" s="127"/>
      <c r="BS391" s="127"/>
      <c r="BT391" s="127"/>
      <c r="BU391" s="127"/>
      <c r="BV391" s="127"/>
      <c r="BW391" s="127"/>
      <c r="BX391" s="127"/>
      <c r="BY391" s="127"/>
      <c r="BZ391" s="127"/>
      <c r="CA391" s="127"/>
      <c r="CB391" s="127"/>
      <c r="CC391" s="127"/>
      <c r="CD391" s="127"/>
      <c r="CE391" s="127"/>
      <c r="CF391" s="127"/>
      <c r="CG391" s="127"/>
      <c r="CH391" s="127"/>
      <c r="CI391" s="127"/>
      <c r="CJ391" s="127"/>
      <c r="CK391" s="127"/>
      <c r="CL391" s="127"/>
      <c r="CM391" s="127"/>
      <c r="CN391" s="127"/>
      <c r="CO391" s="127"/>
      <c r="CP391" s="127"/>
      <c r="CQ391" s="127"/>
      <c r="CR391" s="127"/>
      <c r="CS391" s="127"/>
      <c r="CT391" s="127"/>
      <c r="CU391" s="127"/>
      <c r="CV391" s="127"/>
    </row>
    <row r="392" spans="1:100" ht="15.6" customHeight="1" x14ac:dyDescent="0.2">
      <c r="A392" s="127"/>
      <c r="B392" s="127"/>
      <c r="C392" s="127"/>
      <c r="D392" s="127"/>
      <c r="E392" s="127"/>
      <c r="F392" s="127"/>
      <c r="G392" s="127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7"/>
      <c r="X392" s="127"/>
      <c r="Y392" s="127"/>
      <c r="Z392" s="127"/>
      <c r="AA392" s="127"/>
      <c r="AB392" s="127"/>
      <c r="AC392" s="127"/>
      <c r="AD392" s="127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  <c r="AO392" s="127"/>
      <c r="AP392" s="127"/>
      <c r="AQ392" s="127"/>
      <c r="AR392" s="127"/>
      <c r="AS392" s="127"/>
      <c r="AT392" s="127"/>
      <c r="AU392" s="127"/>
      <c r="AV392" s="127"/>
      <c r="AW392" s="127"/>
      <c r="AX392" s="127"/>
      <c r="AY392" s="127"/>
      <c r="AZ392" s="127"/>
      <c r="BA392" s="127"/>
      <c r="BB392" s="127"/>
      <c r="BC392" s="127"/>
      <c r="BD392" s="127"/>
      <c r="BE392" s="127"/>
      <c r="BF392" s="127"/>
      <c r="BG392" s="127"/>
      <c r="BH392" s="127"/>
      <c r="BI392" s="127"/>
      <c r="BJ392" s="127"/>
      <c r="BK392" s="127"/>
      <c r="BL392" s="127"/>
      <c r="BM392" s="127"/>
      <c r="BN392" s="127"/>
      <c r="BO392" s="127"/>
      <c r="BP392" s="127"/>
      <c r="BQ392" s="127"/>
      <c r="BR392" s="127"/>
      <c r="BS392" s="127"/>
      <c r="BT392" s="127"/>
      <c r="BU392" s="127"/>
      <c r="BV392" s="127"/>
      <c r="BW392" s="127"/>
      <c r="BX392" s="127"/>
      <c r="BY392" s="127"/>
      <c r="BZ392" s="127"/>
      <c r="CA392" s="127"/>
      <c r="CB392" s="127"/>
      <c r="CC392" s="127"/>
      <c r="CD392" s="127"/>
      <c r="CE392" s="127"/>
      <c r="CF392" s="127"/>
      <c r="CG392" s="127"/>
      <c r="CH392" s="127"/>
      <c r="CI392" s="127"/>
      <c r="CJ392" s="127"/>
      <c r="CK392" s="127"/>
      <c r="CL392" s="127"/>
      <c r="CM392" s="127"/>
      <c r="CN392" s="127"/>
      <c r="CO392" s="127"/>
      <c r="CP392" s="127"/>
      <c r="CQ392" s="127"/>
      <c r="CR392" s="127"/>
      <c r="CS392" s="127"/>
      <c r="CT392" s="127"/>
      <c r="CU392" s="127"/>
      <c r="CV392" s="127"/>
    </row>
    <row r="393" spans="1:100" ht="15.6" customHeight="1" x14ac:dyDescent="0.2">
      <c r="A393" s="127"/>
      <c r="B393" s="127"/>
      <c r="C393" s="127"/>
      <c r="D393" s="127"/>
      <c r="E393" s="127"/>
      <c r="F393" s="127"/>
      <c r="G393" s="127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7"/>
      <c r="X393" s="127"/>
      <c r="Y393" s="127"/>
      <c r="Z393" s="127"/>
      <c r="AA393" s="127"/>
      <c r="AB393" s="127"/>
      <c r="AC393" s="127"/>
      <c r="AD393" s="127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  <c r="AO393" s="127"/>
      <c r="AP393" s="127"/>
      <c r="AQ393" s="127"/>
      <c r="AR393" s="127"/>
      <c r="AS393" s="127"/>
      <c r="AT393" s="127"/>
      <c r="AU393" s="127"/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  <c r="BG393" s="127"/>
      <c r="BH393" s="127"/>
      <c r="BI393" s="127"/>
      <c r="BJ393" s="127"/>
      <c r="BK393" s="127"/>
      <c r="BL393" s="127"/>
      <c r="BM393" s="127"/>
      <c r="BN393" s="127"/>
      <c r="BO393" s="127"/>
      <c r="BP393" s="127"/>
      <c r="BQ393" s="127"/>
      <c r="BR393" s="127"/>
      <c r="BS393" s="127"/>
      <c r="BT393" s="127"/>
      <c r="BU393" s="127"/>
      <c r="BV393" s="127"/>
      <c r="BW393" s="127"/>
      <c r="BX393" s="127"/>
      <c r="BY393" s="127"/>
      <c r="BZ393" s="127"/>
      <c r="CA393" s="127"/>
      <c r="CB393" s="127"/>
      <c r="CC393" s="127"/>
      <c r="CD393" s="127"/>
      <c r="CE393" s="127"/>
      <c r="CF393" s="127"/>
      <c r="CG393" s="127"/>
      <c r="CH393" s="127"/>
      <c r="CI393" s="127"/>
      <c r="CJ393" s="127"/>
      <c r="CK393" s="127"/>
      <c r="CL393" s="127"/>
      <c r="CM393" s="127"/>
      <c r="CN393" s="127"/>
      <c r="CO393" s="127"/>
      <c r="CP393" s="127"/>
      <c r="CQ393" s="127"/>
      <c r="CR393" s="127"/>
      <c r="CS393" s="127"/>
      <c r="CT393" s="127"/>
      <c r="CU393" s="127"/>
      <c r="CV393" s="127"/>
    </row>
    <row r="394" spans="1:100" ht="15.6" customHeight="1" x14ac:dyDescent="0.2">
      <c r="A394" s="127"/>
      <c r="B394" s="127"/>
      <c r="C394" s="127"/>
      <c r="D394" s="127"/>
      <c r="E394" s="127"/>
      <c r="F394" s="127"/>
      <c r="G394" s="127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7"/>
      <c r="X394" s="127"/>
      <c r="Y394" s="127"/>
      <c r="Z394" s="127"/>
      <c r="AA394" s="127"/>
      <c r="AB394" s="127"/>
      <c r="AC394" s="127"/>
      <c r="AD394" s="127"/>
      <c r="AE394" s="127"/>
      <c r="AF394" s="127"/>
      <c r="AG394" s="127"/>
      <c r="AH394" s="127"/>
      <c r="AI394" s="127"/>
      <c r="AJ394" s="127"/>
      <c r="AK394" s="127"/>
      <c r="AL394" s="127"/>
      <c r="AM394" s="127"/>
      <c r="AN394" s="127"/>
      <c r="AO394" s="127"/>
      <c r="AP394" s="127"/>
      <c r="AQ394" s="127"/>
      <c r="AR394" s="127"/>
      <c r="AS394" s="127"/>
      <c r="AT394" s="127"/>
      <c r="AU394" s="127"/>
      <c r="AV394" s="127"/>
      <c r="AW394" s="127"/>
      <c r="AX394" s="127"/>
      <c r="AY394" s="127"/>
      <c r="AZ394" s="127"/>
      <c r="BA394" s="127"/>
      <c r="BB394" s="127"/>
      <c r="BC394" s="127"/>
      <c r="BD394" s="127"/>
      <c r="BE394" s="127"/>
      <c r="BF394" s="127"/>
      <c r="BG394" s="127"/>
      <c r="BH394" s="127"/>
      <c r="BI394" s="127"/>
      <c r="BJ394" s="127"/>
      <c r="BK394" s="127"/>
      <c r="BL394" s="127"/>
      <c r="BM394" s="127"/>
      <c r="BN394" s="127"/>
      <c r="BO394" s="127"/>
      <c r="BP394" s="127"/>
      <c r="BQ394" s="127"/>
      <c r="BR394" s="127"/>
      <c r="BS394" s="127"/>
      <c r="BT394" s="127"/>
      <c r="BU394" s="127"/>
      <c r="BV394" s="127"/>
      <c r="BW394" s="127"/>
      <c r="BX394" s="127"/>
      <c r="BY394" s="127"/>
      <c r="BZ394" s="127"/>
      <c r="CA394" s="127"/>
      <c r="CB394" s="127"/>
      <c r="CC394" s="127"/>
      <c r="CD394" s="127"/>
      <c r="CE394" s="127"/>
      <c r="CF394" s="127"/>
      <c r="CG394" s="127"/>
      <c r="CH394" s="127"/>
      <c r="CI394" s="127"/>
      <c r="CJ394" s="127"/>
      <c r="CK394" s="127"/>
      <c r="CL394" s="127"/>
      <c r="CM394" s="127"/>
      <c r="CN394" s="127"/>
      <c r="CO394" s="127"/>
      <c r="CP394" s="127"/>
      <c r="CQ394" s="127"/>
      <c r="CR394" s="127"/>
      <c r="CS394" s="127"/>
      <c r="CT394" s="127"/>
      <c r="CU394" s="127"/>
      <c r="CV394" s="127"/>
    </row>
    <row r="395" spans="1:100" ht="15.6" customHeight="1" x14ac:dyDescent="0.2">
      <c r="A395" s="127"/>
      <c r="B395" s="127"/>
      <c r="C395" s="127"/>
      <c r="D395" s="127"/>
      <c r="E395" s="127"/>
      <c r="F395" s="127"/>
      <c r="G395" s="127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7"/>
      <c r="X395" s="127"/>
      <c r="Y395" s="127"/>
      <c r="Z395" s="127"/>
      <c r="AA395" s="127"/>
      <c r="AB395" s="127"/>
      <c r="AC395" s="127"/>
      <c r="AD395" s="127"/>
      <c r="AE395" s="127"/>
      <c r="AF395" s="127"/>
      <c r="AG395" s="127"/>
      <c r="AH395" s="127"/>
      <c r="AI395" s="127"/>
      <c r="AJ395" s="127"/>
      <c r="AK395" s="127"/>
      <c r="AL395" s="127"/>
      <c r="AM395" s="127"/>
      <c r="AN395" s="127"/>
      <c r="AO395" s="127"/>
      <c r="AP395" s="127"/>
      <c r="AQ395" s="127"/>
      <c r="AR395" s="127"/>
      <c r="AS395" s="127"/>
      <c r="AT395" s="127"/>
      <c r="AU395" s="127"/>
      <c r="AV395" s="127"/>
      <c r="AW395" s="127"/>
      <c r="AX395" s="127"/>
      <c r="AY395" s="127"/>
      <c r="AZ395" s="127"/>
      <c r="BA395" s="127"/>
      <c r="BB395" s="127"/>
      <c r="BC395" s="127"/>
      <c r="BD395" s="127"/>
      <c r="BE395" s="127"/>
      <c r="BF395" s="127"/>
      <c r="BG395" s="127"/>
      <c r="BH395" s="127"/>
      <c r="BI395" s="127"/>
      <c r="BJ395" s="127"/>
      <c r="BK395" s="127"/>
      <c r="BL395" s="127"/>
      <c r="BM395" s="127"/>
      <c r="BN395" s="127"/>
      <c r="BO395" s="127"/>
      <c r="BP395" s="127"/>
      <c r="BQ395" s="127"/>
      <c r="BR395" s="127"/>
      <c r="BS395" s="127"/>
      <c r="BT395" s="127"/>
      <c r="BU395" s="127"/>
      <c r="BV395" s="127"/>
      <c r="BW395" s="127"/>
      <c r="BX395" s="127"/>
      <c r="BY395" s="127"/>
      <c r="BZ395" s="127"/>
      <c r="CA395" s="127"/>
      <c r="CB395" s="127"/>
      <c r="CC395" s="127"/>
      <c r="CD395" s="127"/>
      <c r="CE395" s="127"/>
      <c r="CF395" s="127"/>
      <c r="CG395" s="127"/>
      <c r="CH395" s="127"/>
      <c r="CI395" s="127"/>
      <c r="CJ395" s="127"/>
      <c r="CK395" s="127"/>
      <c r="CL395" s="127"/>
      <c r="CM395" s="127"/>
      <c r="CN395" s="127"/>
      <c r="CO395" s="127"/>
      <c r="CP395" s="127"/>
      <c r="CQ395" s="127"/>
      <c r="CR395" s="127"/>
      <c r="CS395" s="127"/>
      <c r="CT395" s="127"/>
      <c r="CU395" s="127"/>
      <c r="CV395" s="127"/>
    </row>
    <row r="396" spans="1:100" ht="15.6" customHeight="1" x14ac:dyDescent="0.2">
      <c r="A396" s="127"/>
      <c r="B396" s="127"/>
      <c r="C396" s="127"/>
      <c r="D396" s="127"/>
      <c r="E396" s="127"/>
      <c r="F396" s="127"/>
      <c r="G396" s="127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7"/>
      <c r="X396" s="127"/>
      <c r="Y396" s="127"/>
      <c r="Z396" s="127"/>
      <c r="AA396" s="127"/>
      <c r="AB396" s="127"/>
      <c r="AC396" s="127"/>
      <c r="AD396" s="127"/>
      <c r="AE396" s="127"/>
      <c r="AF396" s="127"/>
      <c r="AG396" s="127"/>
      <c r="AH396" s="127"/>
      <c r="AI396" s="127"/>
      <c r="AJ396" s="127"/>
      <c r="AK396" s="127"/>
      <c r="AL396" s="127"/>
      <c r="AM396" s="127"/>
      <c r="AN396" s="127"/>
      <c r="AO396" s="127"/>
      <c r="AP396" s="127"/>
      <c r="AQ396" s="127"/>
      <c r="AR396" s="127"/>
      <c r="AS396" s="127"/>
      <c r="AT396" s="127"/>
      <c r="AU396" s="127"/>
      <c r="AV396" s="127"/>
      <c r="AW396" s="127"/>
      <c r="AX396" s="127"/>
      <c r="AY396" s="127"/>
      <c r="AZ396" s="127"/>
      <c r="BA396" s="127"/>
      <c r="BB396" s="127"/>
      <c r="BC396" s="127"/>
      <c r="BD396" s="127"/>
      <c r="BE396" s="127"/>
      <c r="BF396" s="127"/>
      <c r="BG396" s="127"/>
      <c r="BH396" s="127"/>
      <c r="BI396" s="127"/>
      <c r="BJ396" s="127"/>
      <c r="BK396" s="127"/>
      <c r="BL396" s="127"/>
      <c r="BM396" s="127"/>
      <c r="BN396" s="127"/>
      <c r="BO396" s="127"/>
      <c r="BP396" s="127"/>
      <c r="BQ396" s="127"/>
      <c r="BR396" s="127"/>
      <c r="BS396" s="127"/>
      <c r="BT396" s="127"/>
      <c r="BU396" s="127"/>
      <c r="BV396" s="127"/>
      <c r="BW396" s="127"/>
      <c r="BX396" s="127"/>
      <c r="BY396" s="127"/>
      <c r="BZ396" s="127"/>
      <c r="CA396" s="127"/>
      <c r="CB396" s="127"/>
      <c r="CC396" s="127"/>
      <c r="CD396" s="127"/>
      <c r="CE396" s="127"/>
      <c r="CF396" s="127"/>
      <c r="CG396" s="127"/>
      <c r="CH396" s="127"/>
      <c r="CI396" s="127"/>
      <c r="CJ396" s="127"/>
      <c r="CK396" s="127"/>
      <c r="CL396" s="127"/>
      <c r="CM396" s="127"/>
      <c r="CN396" s="127"/>
      <c r="CO396" s="127"/>
      <c r="CP396" s="127"/>
      <c r="CQ396" s="127"/>
      <c r="CR396" s="127"/>
      <c r="CS396" s="127"/>
      <c r="CT396" s="127"/>
      <c r="CU396" s="127"/>
      <c r="CV396" s="127"/>
    </row>
    <row r="397" spans="1:100" ht="15.6" customHeight="1" x14ac:dyDescent="0.2">
      <c r="A397" s="127"/>
      <c r="B397" s="127"/>
      <c r="C397" s="127"/>
      <c r="D397" s="127"/>
      <c r="E397" s="127"/>
      <c r="F397" s="127"/>
      <c r="G397" s="127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7"/>
      <c r="X397" s="127"/>
      <c r="Y397" s="127"/>
      <c r="Z397" s="127"/>
      <c r="AA397" s="127"/>
      <c r="AB397" s="127"/>
      <c r="AC397" s="127"/>
      <c r="AD397" s="127"/>
      <c r="AE397" s="127"/>
      <c r="AF397" s="127"/>
      <c r="AG397" s="127"/>
      <c r="AH397" s="127"/>
      <c r="AI397" s="127"/>
      <c r="AJ397" s="127"/>
      <c r="AK397" s="127"/>
      <c r="AL397" s="127"/>
      <c r="AM397" s="127"/>
      <c r="AN397" s="127"/>
      <c r="AO397" s="127"/>
      <c r="AP397" s="127"/>
      <c r="AQ397" s="127"/>
      <c r="AR397" s="127"/>
      <c r="AS397" s="127"/>
      <c r="AT397" s="127"/>
      <c r="AU397" s="127"/>
      <c r="AV397" s="127"/>
      <c r="AW397" s="127"/>
      <c r="AX397" s="127"/>
      <c r="AY397" s="127"/>
      <c r="AZ397" s="127"/>
      <c r="BA397" s="127"/>
      <c r="BB397" s="127"/>
      <c r="BC397" s="127"/>
      <c r="BD397" s="127"/>
      <c r="BE397" s="127"/>
      <c r="BF397" s="127"/>
      <c r="BG397" s="127"/>
      <c r="BH397" s="127"/>
      <c r="BI397" s="127"/>
      <c r="BJ397" s="127"/>
      <c r="BK397" s="127"/>
      <c r="BL397" s="127"/>
      <c r="BM397" s="127"/>
      <c r="BN397" s="127"/>
      <c r="BO397" s="127"/>
      <c r="BP397" s="127"/>
      <c r="BQ397" s="127"/>
      <c r="BR397" s="127"/>
      <c r="BS397" s="127"/>
      <c r="BT397" s="127"/>
      <c r="BU397" s="127"/>
      <c r="BV397" s="127"/>
      <c r="BW397" s="127"/>
      <c r="BX397" s="127"/>
      <c r="BY397" s="127"/>
      <c r="BZ397" s="127"/>
      <c r="CA397" s="127"/>
      <c r="CB397" s="127"/>
      <c r="CC397" s="127"/>
      <c r="CD397" s="127"/>
      <c r="CE397" s="127"/>
      <c r="CF397" s="127"/>
      <c r="CG397" s="127"/>
      <c r="CH397" s="127"/>
      <c r="CI397" s="127"/>
      <c r="CJ397" s="127"/>
      <c r="CK397" s="127"/>
      <c r="CL397" s="127"/>
      <c r="CM397" s="127"/>
      <c r="CN397" s="127"/>
      <c r="CO397" s="127"/>
      <c r="CP397" s="127"/>
      <c r="CQ397" s="127"/>
      <c r="CR397" s="127"/>
      <c r="CS397" s="127"/>
      <c r="CT397" s="127"/>
      <c r="CU397" s="127"/>
      <c r="CV397" s="127"/>
    </row>
    <row r="398" spans="1:100" ht="15.6" customHeight="1" x14ac:dyDescent="0.2">
      <c r="A398" s="127"/>
      <c r="B398" s="127"/>
      <c r="C398" s="127"/>
      <c r="D398" s="127"/>
      <c r="E398" s="127"/>
      <c r="F398" s="127"/>
      <c r="G398" s="127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7"/>
      <c r="X398" s="127"/>
      <c r="Y398" s="127"/>
      <c r="Z398" s="127"/>
      <c r="AA398" s="127"/>
      <c r="AB398" s="127"/>
      <c r="AC398" s="127"/>
      <c r="AD398" s="127"/>
      <c r="AE398" s="127"/>
      <c r="AF398" s="127"/>
      <c r="AG398" s="127"/>
      <c r="AH398" s="127"/>
      <c r="AI398" s="127"/>
      <c r="AJ398" s="127"/>
      <c r="AK398" s="127"/>
      <c r="AL398" s="127"/>
      <c r="AM398" s="127"/>
      <c r="AN398" s="127"/>
      <c r="AO398" s="127"/>
      <c r="AP398" s="127"/>
      <c r="AQ398" s="127"/>
      <c r="AR398" s="127"/>
      <c r="AS398" s="127"/>
      <c r="AT398" s="127"/>
      <c r="AU398" s="127"/>
      <c r="AV398" s="127"/>
      <c r="AW398" s="127"/>
      <c r="AX398" s="127"/>
      <c r="AY398" s="127"/>
      <c r="AZ398" s="127"/>
      <c r="BA398" s="127"/>
      <c r="BB398" s="127"/>
      <c r="BC398" s="127"/>
      <c r="BD398" s="127"/>
      <c r="BE398" s="127"/>
      <c r="BF398" s="127"/>
      <c r="BG398" s="127"/>
      <c r="BH398" s="127"/>
      <c r="BI398" s="127"/>
      <c r="BJ398" s="127"/>
      <c r="BK398" s="127"/>
      <c r="BL398" s="127"/>
      <c r="BM398" s="127"/>
      <c r="BN398" s="127"/>
      <c r="BO398" s="127"/>
      <c r="BP398" s="127"/>
      <c r="BQ398" s="127"/>
      <c r="BR398" s="127"/>
      <c r="BS398" s="127"/>
      <c r="BT398" s="127"/>
      <c r="BU398" s="127"/>
      <c r="BV398" s="127"/>
      <c r="BW398" s="127"/>
      <c r="BX398" s="127"/>
      <c r="BY398" s="127"/>
      <c r="BZ398" s="127"/>
      <c r="CA398" s="127"/>
      <c r="CB398" s="127"/>
      <c r="CC398" s="127"/>
      <c r="CD398" s="127"/>
      <c r="CE398" s="127"/>
      <c r="CF398" s="127"/>
      <c r="CG398" s="127"/>
      <c r="CH398" s="127"/>
      <c r="CI398" s="127"/>
      <c r="CJ398" s="127"/>
      <c r="CK398" s="127"/>
      <c r="CL398" s="127"/>
      <c r="CM398" s="127"/>
      <c r="CN398" s="127"/>
      <c r="CO398" s="127"/>
      <c r="CP398" s="127"/>
      <c r="CQ398" s="127"/>
      <c r="CR398" s="127"/>
      <c r="CS398" s="127"/>
      <c r="CT398" s="127"/>
      <c r="CU398" s="127"/>
      <c r="CV398" s="127"/>
    </row>
    <row r="399" spans="1:100" ht="15.6" customHeight="1" x14ac:dyDescent="0.2">
      <c r="A399" s="127"/>
      <c r="B399" s="127"/>
      <c r="C399" s="127"/>
      <c r="D399" s="127"/>
      <c r="E399" s="127"/>
      <c r="F399" s="127"/>
      <c r="G399" s="127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7"/>
      <c r="X399" s="127"/>
      <c r="Y399" s="127"/>
      <c r="Z399" s="127"/>
      <c r="AA399" s="127"/>
      <c r="AB399" s="127"/>
      <c r="AC399" s="127"/>
      <c r="AD399" s="127"/>
      <c r="AE399" s="127"/>
      <c r="AF399" s="127"/>
      <c r="AG399" s="127"/>
      <c r="AH399" s="127"/>
      <c r="AI399" s="127"/>
      <c r="AJ399" s="127"/>
      <c r="AK399" s="127"/>
      <c r="AL399" s="127"/>
      <c r="AM399" s="127"/>
      <c r="AN399" s="127"/>
      <c r="AO399" s="127"/>
      <c r="AP399" s="127"/>
      <c r="AQ399" s="127"/>
      <c r="AR399" s="127"/>
      <c r="AS399" s="127"/>
      <c r="AT399" s="127"/>
      <c r="AU399" s="127"/>
      <c r="AV399" s="127"/>
      <c r="AW399" s="127"/>
      <c r="AX399" s="127"/>
      <c r="AY399" s="127"/>
      <c r="AZ399" s="127"/>
      <c r="BA399" s="127"/>
      <c r="BB399" s="127"/>
      <c r="BC399" s="127"/>
      <c r="BD399" s="127"/>
      <c r="BE399" s="127"/>
      <c r="BF399" s="127"/>
      <c r="BG399" s="127"/>
      <c r="BH399" s="127"/>
      <c r="BI399" s="127"/>
      <c r="BJ399" s="127"/>
      <c r="BK399" s="127"/>
      <c r="BL399" s="127"/>
      <c r="BM399" s="127"/>
      <c r="BN399" s="127"/>
      <c r="BO399" s="127"/>
      <c r="BP399" s="127"/>
      <c r="BQ399" s="127"/>
      <c r="BR399" s="127"/>
      <c r="BS399" s="127"/>
      <c r="BT399" s="127"/>
      <c r="BU399" s="127"/>
      <c r="BV399" s="127"/>
      <c r="BW399" s="127"/>
      <c r="BX399" s="127"/>
      <c r="BY399" s="127"/>
      <c r="BZ399" s="127"/>
      <c r="CA399" s="127"/>
      <c r="CB399" s="127"/>
      <c r="CC399" s="127"/>
      <c r="CD399" s="127"/>
      <c r="CE399" s="127"/>
      <c r="CF399" s="127"/>
      <c r="CG399" s="127"/>
      <c r="CH399" s="127"/>
      <c r="CI399" s="127"/>
      <c r="CJ399" s="127"/>
      <c r="CK399" s="127"/>
      <c r="CL399" s="127"/>
      <c r="CM399" s="127"/>
      <c r="CN399" s="127"/>
      <c r="CO399" s="127"/>
      <c r="CP399" s="127"/>
      <c r="CQ399" s="127"/>
      <c r="CR399" s="127"/>
      <c r="CS399" s="127"/>
      <c r="CT399" s="127"/>
      <c r="CU399" s="127"/>
      <c r="CV399" s="127"/>
    </row>
    <row r="400" spans="1:100" ht="15.6" customHeight="1" x14ac:dyDescent="0.2">
      <c r="A400" s="127"/>
      <c r="B400" s="127"/>
      <c r="C400" s="127"/>
      <c r="D400" s="127"/>
      <c r="E400" s="127"/>
      <c r="F400" s="127"/>
      <c r="G400" s="127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7"/>
      <c r="X400" s="127"/>
      <c r="Y400" s="127"/>
      <c r="Z400" s="127"/>
      <c r="AA400" s="127"/>
      <c r="AB400" s="127"/>
      <c r="AC400" s="127"/>
      <c r="AD400" s="127"/>
      <c r="AE400" s="127"/>
      <c r="AF400" s="127"/>
      <c r="AG400" s="127"/>
      <c r="AH400" s="127"/>
      <c r="AI400" s="127"/>
      <c r="AJ400" s="127"/>
      <c r="AK400" s="127"/>
      <c r="AL400" s="127"/>
      <c r="AM400" s="127"/>
      <c r="AN400" s="127"/>
      <c r="AO400" s="127"/>
      <c r="AP400" s="127"/>
      <c r="AQ400" s="127"/>
      <c r="AR400" s="127"/>
      <c r="AS400" s="127"/>
      <c r="AT400" s="127"/>
      <c r="AU400" s="127"/>
      <c r="AV400" s="127"/>
      <c r="AW400" s="127"/>
      <c r="AX400" s="127"/>
      <c r="AY400" s="127"/>
      <c r="AZ400" s="127"/>
      <c r="BA400" s="127"/>
      <c r="BB400" s="127"/>
      <c r="BC400" s="127"/>
      <c r="BD400" s="127"/>
      <c r="BE400" s="127"/>
      <c r="BF400" s="127"/>
      <c r="BG400" s="127"/>
      <c r="BH400" s="127"/>
      <c r="BI400" s="127"/>
      <c r="BJ400" s="127"/>
      <c r="BK400" s="127"/>
      <c r="BL400" s="127"/>
      <c r="BM400" s="127"/>
      <c r="BN400" s="127"/>
      <c r="BO400" s="127"/>
      <c r="BP400" s="127"/>
      <c r="BQ400" s="127"/>
      <c r="BR400" s="127"/>
      <c r="BS400" s="127"/>
      <c r="BT400" s="127"/>
      <c r="BU400" s="127"/>
      <c r="BV400" s="127"/>
      <c r="BW400" s="127"/>
      <c r="BX400" s="127"/>
      <c r="BY400" s="127"/>
      <c r="BZ400" s="127"/>
      <c r="CA400" s="127"/>
      <c r="CB400" s="127"/>
      <c r="CC400" s="127"/>
      <c r="CD400" s="127"/>
      <c r="CE400" s="127"/>
      <c r="CF400" s="127"/>
      <c r="CG400" s="127"/>
      <c r="CH400" s="127"/>
      <c r="CI400" s="127"/>
      <c r="CJ400" s="127"/>
      <c r="CK400" s="127"/>
      <c r="CL400" s="127"/>
      <c r="CM400" s="127"/>
      <c r="CN400" s="127"/>
      <c r="CO400" s="127"/>
      <c r="CP400" s="127"/>
      <c r="CQ400" s="127"/>
      <c r="CR400" s="127"/>
      <c r="CS400" s="127"/>
      <c r="CT400" s="127"/>
      <c r="CU400" s="127"/>
      <c r="CV400" s="127"/>
    </row>
    <row r="401" spans="1:100" ht="15.6" customHeight="1" x14ac:dyDescent="0.2">
      <c r="A401" s="127"/>
      <c r="B401" s="127"/>
      <c r="C401" s="127"/>
      <c r="D401" s="127"/>
      <c r="E401" s="127"/>
      <c r="F401" s="127"/>
      <c r="G401" s="127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7"/>
      <c r="X401" s="127"/>
      <c r="Y401" s="127"/>
      <c r="Z401" s="127"/>
      <c r="AA401" s="127"/>
      <c r="AB401" s="127"/>
      <c r="AC401" s="127"/>
      <c r="AD401" s="127"/>
      <c r="AE401" s="127"/>
      <c r="AF401" s="127"/>
      <c r="AG401" s="127"/>
      <c r="AH401" s="127"/>
      <c r="AI401" s="127"/>
      <c r="AJ401" s="127"/>
      <c r="AK401" s="127"/>
      <c r="AL401" s="127"/>
      <c r="AM401" s="127"/>
      <c r="AN401" s="127"/>
      <c r="AO401" s="127"/>
      <c r="AP401" s="127"/>
      <c r="AQ401" s="127"/>
      <c r="AR401" s="127"/>
      <c r="AS401" s="127"/>
      <c r="AT401" s="127"/>
      <c r="AU401" s="127"/>
      <c r="AV401" s="127"/>
      <c r="AW401" s="127"/>
      <c r="AX401" s="127"/>
      <c r="AY401" s="127"/>
      <c r="AZ401" s="127"/>
      <c r="BA401" s="127"/>
      <c r="BB401" s="127"/>
      <c r="BC401" s="127"/>
      <c r="BD401" s="127"/>
      <c r="BE401" s="127"/>
      <c r="BF401" s="127"/>
      <c r="BG401" s="127"/>
      <c r="BH401" s="127"/>
      <c r="BI401" s="127"/>
      <c r="BJ401" s="127"/>
      <c r="BK401" s="127"/>
      <c r="BL401" s="127"/>
      <c r="BM401" s="127"/>
      <c r="BN401" s="127"/>
      <c r="BO401" s="127"/>
      <c r="BP401" s="127"/>
      <c r="BQ401" s="127"/>
      <c r="BR401" s="127"/>
      <c r="BS401" s="127"/>
      <c r="BT401" s="127"/>
      <c r="BU401" s="127"/>
      <c r="BV401" s="127"/>
      <c r="BW401" s="127"/>
      <c r="BX401" s="127"/>
      <c r="BY401" s="127"/>
      <c r="BZ401" s="127"/>
      <c r="CA401" s="127"/>
      <c r="CB401" s="127"/>
      <c r="CC401" s="127"/>
      <c r="CD401" s="127"/>
      <c r="CE401" s="127"/>
      <c r="CF401" s="127"/>
      <c r="CG401" s="127"/>
      <c r="CH401" s="127"/>
      <c r="CI401" s="127"/>
      <c r="CJ401" s="127"/>
      <c r="CK401" s="127"/>
      <c r="CL401" s="127"/>
      <c r="CM401" s="127"/>
      <c r="CN401" s="127"/>
      <c r="CO401" s="127"/>
      <c r="CP401" s="127"/>
      <c r="CQ401" s="127"/>
      <c r="CR401" s="127"/>
      <c r="CS401" s="127"/>
      <c r="CT401" s="127"/>
      <c r="CU401" s="127"/>
      <c r="CV401" s="127"/>
    </row>
    <row r="402" spans="1:100" ht="15.6" customHeight="1" x14ac:dyDescent="0.2">
      <c r="A402" s="127"/>
      <c r="B402" s="127"/>
      <c r="C402" s="127"/>
      <c r="D402" s="127"/>
      <c r="E402" s="127"/>
      <c r="F402" s="127"/>
      <c r="G402" s="127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7"/>
      <c r="X402" s="127"/>
      <c r="Y402" s="127"/>
      <c r="Z402" s="127"/>
      <c r="AA402" s="127"/>
      <c r="AB402" s="127"/>
      <c r="AC402" s="127"/>
      <c r="AD402" s="127"/>
      <c r="AE402" s="127"/>
      <c r="AF402" s="127"/>
      <c r="AG402" s="127"/>
      <c r="AH402" s="127"/>
      <c r="AI402" s="127"/>
      <c r="AJ402" s="127"/>
      <c r="AK402" s="127"/>
      <c r="AL402" s="127"/>
      <c r="AM402" s="127"/>
      <c r="AN402" s="127"/>
      <c r="AO402" s="127"/>
      <c r="AP402" s="127"/>
      <c r="AQ402" s="127"/>
      <c r="AR402" s="127"/>
      <c r="AS402" s="127"/>
      <c r="AT402" s="127"/>
      <c r="AU402" s="127"/>
      <c r="AV402" s="127"/>
      <c r="AW402" s="127"/>
      <c r="AX402" s="127"/>
      <c r="AY402" s="127"/>
      <c r="AZ402" s="127"/>
      <c r="BA402" s="127"/>
      <c r="BB402" s="127"/>
      <c r="BC402" s="127"/>
      <c r="BD402" s="127"/>
      <c r="BE402" s="127"/>
      <c r="BF402" s="127"/>
      <c r="BG402" s="127"/>
      <c r="BH402" s="127"/>
      <c r="BI402" s="127"/>
      <c r="BJ402" s="127"/>
      <c r="BK402" s="127"/>
      <c r="BL402" s="127"/>
      <c r="BM402" s="127"/>
      <c r="BN402" s="127"/>
      <c r="BO402" s="127"/>
      <c r="BP402" s="127"/>
      <c r="BQ402" s="127"/>
      <c r="BR402" s="127"/>
      <c r="BS402" s="127"/>
      <c r="BT402" s="127"/>
      <c r="BU402" s="127"/>
      <c r="BV402" s="127"/>
      <c r="BW402" s="127"/>
      <c r="BX402" s="127"/>
      <c r="BY402" s="127"/>
      <c r="BZ402" s="127"/>
      <c r="CA402" s="127"/>
      <c r="CB402" s="127"/>
      <c r="CC402" s="127"/>
      <c r="CD402" s="127"/>
      <c r="CE402" s="127"/>
      <c r="CF402" s="127"/>
      <c r="CG402" s="127"/>
      <c r="CH402" s="127"/>
      <c r="CI402" s="127"/>
      <c r="CJ402" s="127"/>
      <c r="CK402" s="127"/>
      <c r="CL402" s="127"/>
      <c r="CM402" s="127"/>
      <c r="CN402" s="127"/>
      <c r="CO402" s="127"/>
      <c r="CP402" s="127"/>
      <c r="CQ402" s="127"/>
      <c r="CR402" s="127"/>
      <c r="CS402" s="127"/>
      <c r="CT402" s="127"/>
      <c r="CU402" s="127"/>
      <c r="CV402" s="127"/>
    </row>
    <row r="403" spans="1:100" ht="15.6" customHeight="1" x14ac:dyDescent="0.2">
      <c r="A403" s="127"/>
      <c r="B403" s="127"/>
      <c r="C403" s="127"/>
      <c r="D403" s="127"/>
      <c r="E403" s="127"/>
      <c r="F403" s="127"/>
      <c r="G403" s="127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7"/>
      <c r="X403" s="127"/>
      <c r="Y403" s="127"/>
      <c r="Z403" s="127"/>
      <c r="AA403" s="127"/>
      <c r="AB403" s="127"/>
      <c r="AC403" s="127"/>
      <c r="AD403" s="127"/>
      <c r="AE403" s="127"/>
      <c r="AF403" s="127"/>
      <c r="AG403" s="127"/>
      <c r="AH403" s="127"/>
      <c r="AI403" s="127"/>
      <c r="AJ403" s="127"/>
      <c r="AK403" s="127"/>
      <c r="AL403" s="127"/>
      <c r="AM403" s="127"/>
      <c r="AN403" s="127"/>
      <c r="AO403" s="127"/>
      <c r="AP403" s="127"/>
      <c r="AQ403" s="127"/>
      <c r="AR403" s="127"/>
      <c r="AS403" s="127"/>
      <c r="AT403" s="127"/>
      <c r="AU403" s="127"/>
      <c r="AV403" s="127"/>
      <c r="AW403" s="127"/>
      <c r="AX403" s="127"/>
      <c r="AY403" s="127"/>
      <c r="AZ403" s="127"/>
      <c r="BA403" s="127"/>
      <c r="BB403" s="127"/>
      <c r="BC403" s="127"/>
      <c r="BD403" s="127"/>
      <c r="BE403" s="127"/>
      <c r="BF403" s="127"/>
      <c r="BG403" s="127"/>
      <c r="BH403" s="127"/>
      <c r="BI403" s="127"/>
      <c r="BJ403" s="127"/>
      <c r="BK403" s="127"/>
      <c r="BL403" s="127"/>
      <c r="BM403" s="127"/>
      <c r="BN403" s="127"/>
      <c r="BO403" s="127"/>
      <c r="BP403" s="127"/>
      <c r="BQ403" s="127"/>
      <c r="BR403" s="127"/>
      <c r="BS403" s="127"/>
      <c r="BT403" s="127"/>
      <c r="BU403" s="127"/>
      <c r="BV403" s="127"/>
      <c r="BW403" s="127"/>
      <c r="BX403" s="127"/>
      <c r="BY403" s="127"/>
      <c r="BZ403" s="127"/>
      <c r="CA403" s="127"/>
      <c r="CB403" s="127"/>
      <c r="CC403" s="127"/>
      <c r="CD403" s="127"/>
      <c r="CE403" s="127"/>
      <c r="CF403" s="127"/>
      <c r="CG403" s="127"/>
      <c r="CH403" s="127"/>
      <c r="CI403" s="127"/>
      <c r="CJ403" s="127"/>
      <c r="CK403" s="127"/>
      <c r="CL403" s="127"/>
      <c r="CM403" s="127"/>
      <c r="CN403" s="127"/>
      <c r="CO403" s="127"/>
      <c r="CP403" s="127"/>
      <c r="CQ403" s="127"/>
      <c r="CR403" s="127"/>
      <c r="CS403" s="127"/>
      <c r="CT403" s="127"/>
      <c r="CU403" s="127"/>
      <c r="CV403" s="127"/>
    </row>
    <row r="404" spans="1:100" ht="15.6" customHeight="1" x14ac:dyDescent="0.2">
      <c r="A404" s="127"/>
      <c r="B404" s="127"/>
      <c r="C404" s="127"/>
      <c r="D404" s="127"/>
      <c r="E404" s="127"/>
      <c r="F404" s="127"/>
      <c r="G404" s="127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7"/>
      <c r="X404" s="127"/>
      <c r="Y404" s="127"/>
      <c r="Z404" s="127"/>
      <c r="AA404" s="127"/>
      <c r="AB404" s="127"/>
      <c r="AC404" s="127"/>
      <c r="AD404" s="127"/>
      <c r="AE404" s="127"/>
      <c r="AF404" s="127"/>
      <c r="AG404" s="127"/>
      <c r="AH404" s="127"/>
      <c r="AI404" s="127"/>
      <c r="AJ404" s="127"/>
      <c r="AK404" s="127"/>
      <c r="AL404" s="127"/>
      <c r="AM404" s="127"/>
      <c r="AN404" s="127"/>
      <c r="AO404" s="127"/>
      <c r="AP404" s="127"/>
      <c r="AQ404" s="127"/>
      <c r="AR404" s="127"/>
      <c r="AS404" s="127"/>
      <c r="AT404" s="127"/>
      <c r="AU404" s="127"/>
      <c r="AV404" s="127"/>
      <c r="AW404" s="127"/>
      <c r="AX404" s="127"/>
      <c r="AY404" s="127"/>
      <c r="AZ404" s="127"/>
      <c r="BA404" s="127"/>
      <c r="BB404" s="127"/>
      <c r="BC404" s="127"/>
      <c r="BD404" s="127"/>
      <c r="BE404" s="127"/>
      <c r="BF404" s="127"/>
      <c r="BG404" s="127"/>
      <c r="BH404" s="127"/>
      <c r="BI404" s="127"/>
      <c r="BJ404" s="127"/>
      <c r="BK404" s="127"/>
      <c r="BL404" s="127"/>
      <c r="BM404" s="127"/>
      <c r="BN404" s="127"/>
      <c r="BO404" s="127"/>
      <c r="BP404" s="127"/>
      <c r="BQ404" s="127"/>
      <c r="BR404" s="127"/>
      <c r="BS404" s="127"/>
      <c r="BT404" s="127"/>
      <c r="BU404" s="127"/>
      <c r="BV404" s="127"/>
      <c r="BW404" s="127"/>
      <c r="BX404" s="127"/>
      <c r="BY404" s="127"/>
      <c r="BZ404" s="127"/>
      <c r="CA404" s="127"/>
      <c r="CB404" s="127"/>
      <c r="CC404" s="127"/>
      <c r="CD404" s="127"/>
      <c r="CE404" s="127"/>
      <c r="CF404" s="127"/>
      <c r="CG404" s="127"/>
      <c r="CH404" s="127"/>
      <c r="CI404" s="127"/>
      <c r="CJ404" s="127"/>
      <c r="CK404" s="127"/>
      <c r="CL404" s="127"/>
      <c r="CM404" s="127"/>
      <c r="CN404" s="127"/>
      <c r="CO404" s="127"/>
      <c r="CP404" s="127"/>
      <c r="CQ404" s="127"/>
      <c r="CR404" s="127"/>
      <c r="CS404" s="127"/>
      <c r="CT404" s="127"/>
      <c r="CU404" s="127"/>
      <c r="CV404" s="127"/>
    </row>
    <row r="405" spans="1:100" ht="15.6" customHeight="1" x14ac:dyDescent="0.2">
      <c r="A405" s="127"/>
      <c r="B405" s="127"/>
      <c r="C405" s="127"/>
      <c r="D405" s="127"/>
      <c r="E405" s="127"/>
      <c r="F405" s="127"/>
      <c r="G405" s="127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7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  <c r="AH405" s="127"/>
      <c r="AI405" s="127"/>
      <c r="AJ405" s="127"/>
      <c r="AK405" s="127"/>
      <c r="AL405" s="127"/>
      <c r="AM405" s="127"/>
      <c r="AN405" s="127"/>
      <c r="AO405" s="127"/>
      <c r="AP405" s="127"/>
      <c r="AQ405" s="127"/>
      <c r="AR405" s="127"/>
      <c r="AS405" s="127"/>
      <c r="AT405" s="127"/>
      <c r="AU405" s="127"/>
      <c r="AV405" s="127"/>
      <c r="AW405" s="127"/>
      <c r="AX405" s="127"/>
      <c r="AY405" s="127"/>
      <c r="AZ405" s="127"/>
      <c r="BA405" s="127"/>
      <c r="BB405" s="127"/>
      <c r="BC405" s="127"/>
      <c r="BD405" s="127"/>
      <c r="BE405" s="127"/>
      <c r="BF405" s="127"/>
      <c r="BG405" s="127"/>
      <c r="BH405" s="127"/>
      <c r="BI405" s="127"/>
      <c r="BJ405" s="127"/>
      <c r="BK405" s="127"/>
      <c r="BL405" s="127"/>
      <c r="BM405" s="127"/>
      <c r="BN405" s="127"/>
      <c r="BO405" s="127"/>
      <c r="BP405" s="127"/>
      <c r="BQ405" s="127"/>
      <c r="BR405" s="127"/>
      <c r="BS405" s="127"/>
      <c r="BT405" s="127"/>
      <c r="BU405" s="127"/>
      <c r="BV405" s="127"/>
      <c r="BW405" s="127"/>
      <c r="BX405" s="127"/>
      <c r="BY405" s="127"/>
      <c r="BZ405" s="127"/>
      <c r="CA405" s="127"/>
      <c r="CB405" s="127"/>
      <c r="CC405" s="127"/>
      <c r="CD405" s="127"/>
      <c r="CE405" s="127"/>
      <c r="CF405" s="127"/>
      <c r="CG405" s="127"/>
      <c r="CH405" s="127"/>
      <c r="CI405" s="127"/>
      <c r="CJ405" s="127"/>
      <c r="CK405" s="127"/>
      <c r="CL405" s="127"/>
      <c r="CM405" s="127"/>
      <c r="CN405" s="127"/>
      <c r="CO405" s="127"/>
      <c r="CP405" s="127"/>
      <c r="CQ405" s="127"/>
      <c r="CR405" s="127"/>
      <c r="CS405" s="127"/>
      <c r="CT405" s="127"/>
      <c r="CU405" s="127"/>
      <c r="CV405" s="127"/>
    </row>
    <row r="406" spans="1:100" ht="15.6" customHeight="1" x14ac:dyDescent="0.2">
      <c r="A406" s="127"/>
      <c r="B406" s="127"/>
      <c r="C406" s="127"/>
      <c r="D406" s="127"/>
      <c r="E406" s="127"/>
      <c r="F406" s="127"/>
      <c r="G406" s="127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7"/>
      <c r="X406" s="127"/>
      <c r="Y406" s="127"/>
      <c r="Z406" s="127"/>
      <c r="AA406" s="127"/>
      <c r="AB406" s="127"/>
      <c r="AC406" s="127"/>
      <c r="AD406" s="127"/>
      <c r="AE406" s="127"/>
      <c r="AF406" s="127"/>
      <c r="AG406" s="127"/>
      <c r="AH406" s="127"/>
      <c r="AI406" s="127"/>
      <c r="AJ406" s="127"/>
      <c r="AK406" s="127"/>
      <c r="AL406" s="127"/>
      <c r="AM406" s="127"/>
      <c r="AN406" s="127"/>
      <c r="AO406" s="127"/>
      <c r="AP406" s="127"/>
      <c r="AQ406" s="127"/>
      <c r="AR406" s="127"/>
      <c r="AS406" s="127"/>
      <c r="AT406" s="127"/>
      <c r="AU406" s="127"/>
      <c r="AV406" s="127"/>
      <c r="AW406" s="127"/>
      <c r="AX406" s="127"/>
      <c r="AY406" s="127"/>
      <c r="AZ406" s="127"/>
      <c r="BA406" s="127"/>
      <c r="BB406" s="127"/>
      <c r="BC406" s="127"/>
      <c r="BD406" s="127"/>
      <c r="BE406" s="127"/>
      <c r="BF406" s="127"/>
      <c r="BG406" s="127"/>
      <c r="BH406" s="127"/>
      <c r="BI406" s="127"/>
      <c r="BJ406" s="127"/>
      <c r="BK406" s="127"/>
      <c r="BL406" s="127"/>
      <c r="BM406" s="127"/>
      <c r="BN406" s="127"/>
      <c r="BO406" s="127"/>
      <c r="BP406" s="127"/>
      <c r="BQ406" s="127"/>
      <c r="BR406" s="127"/>
      <c r="BS406" s="127"/>
      <c r="BT406" s="127"/>
      <c r="BU406" s="127"/>
      <c r="BV406" s="127"/>
      <c r="BW406" s="127"/>
      <c r="BX406" s="127"/>
      <c r="BY406" s="127"/>
      <c r="BZ406" s="127"/>
      <c r="CA406" s="127"/>
      <c r="CB406" s="127"/>
      <c r="CC406" s="127"/>
      <c r="CD406" s="127"/>
      <c r="CE406" s="127"/>
      <c r="CF406" s="127"/>
      <c r="CG406" s="127"/>
      <c r="CH406" s="127"/>
      <c r="CI406" s="127"/>
      <c r="CJ406" s="127"/>
      <c r="CK406" s="127"/>
      <c r="CL406" s="127"/>
      <c r="CM406" s="127"/>
      <c r="CN406" s="127"/>
      <c r="CO406" s="127"/>
      <c r="CP406" s="127"/>
      <c r="CQ406" s="127"/>
      <c r="CR406" s="127"/>
      <c r="CS406" s="127"/>
      <c r="CT406" s="127"/>
      <c r="CU406" s="127"/>
      <c r="CV406" s="127"/>
    </row>
    <row r="407" spans="1:100" ht="15.6" customHeight="1" x14ac:dyDescent="0.2">
      <c r="A407" s="127"/>
      <c r="B407" s="127"/>
      <c r="C407" s="127"/>
      <c r="D407" s="127"/>
      <c r="E407" s="127"/>
      <c r="F407" s="127"/>
      <c r="G407" s="127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7"/>
      <c r="X407" s="127"/>
      <c r="Y407" s="127"/>
      <c r="Z407" s="127"/>
      <c r="AA407" s="127"/>
      <c r="AB407" s="127"/>
      <c r="AC407" s="127"/>
      <c r="AD407" s="127"/>
      <c r="AE407" s="127"/>
      <c r="AF407" s="127"/>
      <c r="AG407" s="127"/>
      <c r="AH407" s="127"/>
      <c r="AI407" s="127"/>
      <c r="AJ407" s="127"/>
      <c r="AK407" s="127"/>
      <c r="AL407" s="127"/>
      <c r="AM407" s="127"/>
      <c r="AN407" s="127"/>
      <c r="AO407" s="127"/>
      <c r="AP407" s="127"/>
      <c r="AQ407" s="127"/>
      <c r="AR407" s="127"/>
      <c r="AS407" s="127"/>
      <c r="AT407" s="127"/>
      <c r="AU407" s="127"/>
      <c r="AV407" s="127"/>
      <c r="AW407" s="127"/>
      <c r="AX407" s="127"/>
      <c r="AY407" s="127"/>
      <c r="AZ407" s="127"/>
      <c r="BA407" s="127"/>
      <c r="BB407" s="127"/>
      <c r="BC407" s="127"/>
      <c r="BD407" s="127"/>
      <c r="BE407" s="127"/>
      <c r="BF407" s="127"/>
      <c r="BG407" s="127"/>
      <c r="BH407" s="127"/>
      <c r="BI407" s="127"/>
      <c r="BJ407" s="127"/>
      <c r="BK407" s="127"/>
      <c r="BL407" s="127"/>
      <c r="BM407" s="127"/>
      <c r="BN407" s="127"/>
      <c r="BO407" s="127"/>
      <c r="BP407" s="127"/>
      <c r="BQ407" s="127"/>
      <c r="BR407" s="127"/>
      <c r="BS407" s="127"/>
      <c r="BT407" s="127"/>
      <c r="BU407" s="127"/>
      <c r="BV407" s="127"/>
      <c r="BW407" s="127"/>
      <c r="BX407" s="127"/>
      <c r="BY407" s="127"/>
      <c r="BZ407" s="127"/>
      <c r="CA407" s="127"/>
      <c r="CB407" s="127"/>
      <c r="CC407" s="127"/>
      <c r="CD407" s="127"/>
      <c r="CE407" s="127"/>
      <c r="CF407" s="127"/>
      <c r="CG407" s="127"/>
      <c r="CH407" s="127"/>
      <c r="CI407" s="127"/>
      <c r="CJ407" s="127"/>
      <c r="CK407" s="127"/>
      <c r="CL407" s="127"/>
      <c r="CM407" s="127"/>
      <c r="CN407" s="127"/>
      <c r="CO407" s="127"/>
      <c r="CP407" s="127"/>
      <c r="CQ407" s="127"/>
      <c r="CR407" s="127"/>
      <c r="CS407" s="127"/>
      <c r="CT407" s="127"/>
      <c r="CU407" s="127"/>
      <c r="CV407" s="127"/>
    </row>
    <row r="408" spans="1:100" ht="15.6" customHeight="1" x14ac:dyDescent="0.2">
      <c r="A408" s="127"/>
      <c r="B408" s="127"/>
      <c r="C408" s="127"/>
      <c r="D408" s="127"/>
      <c r="E408" s="127"/>
      <c r="F408" s="127"/>
      <c r="G408" s="127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7"/>
      <c r="X408" s="127"/>
      <c r="Y408" s="127"/>
      <c r="Z408" s="127"/>
      <c r="AA408" s="127"/>
      <c r="AB408" s="127"/>
      <c r="AC408" s="127"/>
      <c r="AD408" s="127"/>
      <c r="AE408" s="127"/>
      <c r="AF408" s="127"/>
      <c r="AG408" s="127"/>
      <c r="AH408" s="127"/>
      <c r="AI408" s="127"/>
      <c r="AJ408" s="127"/>
      <c r="AK408" s="127"/>
      <c r="AL408" s="127"/>
      <c r="AM408" s="127"/>
      <c r="AN408" s="127"/>
      <c r="AO408" s="127"/>
      <c r="AP408" s="127"/>
      <c r="AQ408" s="127"/>
      <c r="AR408" s="127"/>
      <c r="AS408" s="127"/>
      <c r="AT408" s="127"/>
      <c r="AU408" s="127"/>
      <c r="AV408" s="127"/>
      <c r="AW408" s="127"/>
      <c r="AX408" s="127"/>
      <c r="AY408" s="127"/>
      <c r="AZ408" s="127"/>
      <c r="BA408" s="127"/>
      <c r="BB408" s="127"/>
      <c r="BC408" s="127"/>
      <c r="BD408" s="127"/>
      <c r="BE408" s="127"/>
      <c r="BF408" s="127"/>
      <c r="BG408" s="127"/>
      <c r="BH408" s="127"/>
      <c r="BI408" s="127"/>
      <c r="BJ408" s="127"/>
      <c r="BK408" s="127"/>
      <c r="BL408" s="127"/>
      <c r="BM408" s="127"/>
      <c r="BN408" s="127"/>
      <c r="BO408" s="127"/>
      <c r="BP408" s="127"/>
      <c r="BQ408" s="127"/>
      <c r="BR408" s="127"/>
      <c r="BS408" s="127"/>
      <c r="BT408" s="127"/>
      <c r="BU408" s="127"/>
      <c r="BV408" s="127"/>
      <c r="BW408" s="127"/>
      <c r="BX408" s="127"/>
      <c r="BY408" s="127"/>
      <c r="BZ408" s="127"/>
      <c r="CA408" s="127"/>
      <c r="CB408" s="127"/>
      <c r="CC408" s="127"/>
      <c r="CD408" s="127"/>
      <c r="CE408" s="127"/>
      <c r="CF408" s="127"/>
      <c r="CG408" s="127"/>
      <c r="CH408" s="127"/>
      <c r="CI408" s="127"/>
      <c r="CJ408" s="127"/>
      <c r="CK408" s="127"/>
      <c r="CL408" s="127"/>
      <c r="CM408" s="127"/>
      <c r="CN408" s="127"/>
      <c r="CO408" s="127"/>
      <c r="CP408" s="127"/>
      <c r="CQ408" s="127"/>
      <c r="CR408" s="127"/>
      <c r="CS408" s="127"/>
      <c r="CT408" s="127"/>
      <c r="CU408" s="127"/>
      <c r="CV408" s="127"/>
    </row>
    <row r="409" spans="1:100" ht="15.6" customHeight="1" x14ac:dyDescent="0.2">
      <c r="A409" s="127"/>
      <c r="B409" s="127"/>
      <c r="C409" s="127"/>
      <c r="D409" s="127"/>
      <c r="E409" s="127"/>
      <c r="F409" s="127"/>
      <c r="G409" s="127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7"/>
      <c r="X409" s="127"/>
      <c r="Y409" s="127"/>
      <c r="Z409" s="127"/>
      <c r="AA409" s="127"/>
      <c r="AB409" s="127"/>
      <c r="AC409" s="127"/>
      <c r="AD409" s="127"/>
      <c r="AE409" s="127"/>
      <c r="AF409" s="127"/>
      <c r="AG409" s="127"/>
      <c r="AH409" s="127"/>
      <c r="AI409" s="127"/>
      <c r="AJ409" s="127"/>
      <c r="AK409" s="127"/>
      <c r="AL409" s="127"/>
      <c r="AM409" s="127"/>
      <c r="AN409" s="127"/>
      <c r="AO409" s="127"/>
      <c r="AP409" s="127"/>
      <c r="AQ409" s="127"/>
      <c r="AR409" s="127"/>
      <c r="AS409" s="127"/>
      <c r="AT409" s="127"/>
      <c r="AU409" s="127"/>
      <c r="AV409" s="127"/>
      <c r="AW409" s="127"/>
      <c r="AX409" s="127"/>
      <c r="AY409" s="127"/>
      <c r="AZ409" s="127"/>
      <c r="BA409" s="127"/>
      <c r="BB409" s="127"/>
      <c r="BC409" s="127"/>
      <c r="BD409" s="127"/>
      <c r="BE409" s="127"/>
      <c r="BF409" s="127"/>
      <c r="BG409" s="127"/>
      <c r="BH409" s="127"/>
      <c r="BI409" s="127"/>
      <c r="BJ409" s="127"/>
      <c r="BK409" s="127"/>
      <c r="BL409" s="127"/>
      <c r="BM409" s="127"/>
      <c r="BN409" s="127"/>
      <c r="BO409" s="127"/>
      <c r="BP409" s="127"/>
      <c r="BQ409" s="127"/>
      <c r="BR409" s="127"/>
      <c r="BS409" s="127"/>
      <c r="BT409" s="127"/>
      <c r="BU409" s="127"/>
      <c r="BV409" s="127"/>
      <c r="BW409" s="127"/>
      <c r="BX409" s="127"/>
      <c r="BY409" s="127"/>
      <c r="BZ409" s="127"/>
      <c r="CA409" s="127"/>
      <c r="CB409" s="127"/>
      <c r="CC409" s="127"/>
      <c r="CD409" s="127"/>
      <c r="CE409" s="127"/>
      <c r="CF409" s="127"/>
      <c r="CG409" s="127"/>
      <c r="CH409" s="127"/>
      <c r="CI409" s="127"/>
      <c r="CJ409" s="127"/>
      <c r="CK409" s="127"/>
      <c r="CL409" s="127"/>
      <c r="CM409" s="127"/>
      <c r="CN409" s="127"/>
      <c r="CO409" s="127"/>
      <c r="CP409" s="127"/>
      <c r="CQ409" s="127"/>
      <c r="CR409" s="127"/>
      <c r="CS409" s="127"/>
      <c r="CT409" s="127"/>
      <c r="CU409" s="127"/>
      <c r="CV409" s="127"/>
    </row>
    <row r="410" spans="1:100" ht="15.6" customHeight="1" x14ac:dyDescent="0.2">
      <c r="A410" s="127"/>
      <c r="B410" s="127"/>
      <c r="C410" s="127"/>
      <c r="D410" s="127"/>
      <c r="E410" s="127"/>
      <c r="F410" s="127"/>
      <c r="G410" s="127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7"/>
      <c r="X410" s="127"/>
      <c r="Y410" s="127"/>
      <c r="Z410" s="127"/>
      <c r="AA410" s="127"/>
      <c r="AB410" s="127"/>
      <c r="AC410" s="127"/>
      <c r="AD410" s="127"/>
      <c r="AE410" s="127"/>
      <c r="AF410" s="127"/>
      <c r="AG410" s="127"/>
      <c r="AH410" s="127"/>
      <c r="AI410" s="127"/>
      <c r="AJ410" s="127"/>
      <c r="AK410" s="127"/>
      <c r="AL410" s="127"/>
      <c r="AM410" s="127"/>
      <c r="AN410" s="127"/>
      <c r="AO410" s="127"/>
      <c r="AP410" s="127"/>
      <c r="AQ410" s="127"/>
      <c r="AR410" s="127"/>
      <c r="AS410" s="127"/>
      <c r="AT410" s="127"/>
      <c r="AU410" s="127"/>
      <c r="AV410" s="127"/>
      <c r="AW410" s="127"/>
      <c r="AX410" s="127"/>
      <c r="AY410" s="127"/>
      <c r="AZ410" s="127"/>
      <c r="BA410" s="127"/>
      <c r="BB410" s="127"/>
      <c r="BC410" s="127"/>
      <c r="BD410" s="127"/>
      <c r="BE410" s="127"/>
      <c r="BF410" s="127"/>
      <c r="BG410" s="127"/>
      <c r="BH410" s="127"/>
      <c r="BI410" s="127"/>
      <c r="BJ410" s="127"/>
      <c r="BK410" s="127"/>
      <c r="BL410" s="127"/>
      <c r="BM410" s="127"/>
      <c r="BN410" s="127"/>
      <c r="BO410" s="127"/>
      <c r="BP410" s="127"/>
      <c r="BQ410" s="127"/>
      <c r="BR410" s="127"/>
      <c r="BS410" s="127"/>
      <c r="BT410" s="127"/>
      <c r="BU410" s="127"/>
      <c r="BV410" s="127"/>
      <c r="BW410" s="127"/>
      <c r="BX410" s="127"/>
      <c r="BY410" s="127"/>
      <c r="BZ410" s="127"/>
      <c r="CA410" s="127"/>
      <c r="CB410" s="127"/>
      <c r="CC410" s="127"/>
      <c r="CD410" s="127"/>
      <c r="CE410" s="127"/>
      <c r="CF410" s="127"/>
      <c r="CG410" s="127"/>
      <c r="CH410" s="127"/>
      <c r="CI410" s="127"/>
      <c r="CJ410" s="127"/>
      <c r="CK410" s="127"/>
      <c r="CL410" s="127"/>
      <c r="CM410" s="127"/>
      <c r="CN410" s="127"/>
      <c r="CO410" s="127"/>
      <c r="CP410" s="127"/>
      <c r="CQ410" s="127"/>
      <c r="CR410" s="127"/>
      <c r="CS410" s="127"/>
      <c r="CT410" s="127"/>
      <c r="CU410" s="127"/>
      <c r="CV410" s="127"/>
    </row>
    <row r="411" spans="1:100" ht="15.6" customHeight="1" x14ac:dyDescent="0.2">
      <c r="A411" s="127"/>
      <c r="B411" s="127"/>
      <c r="C411" s="127"/>
      <c r="D411" s="127"/>
      <c r="E411" s="127"/>
      <c r="F411" s="127"/>
      <c r="G411" s="127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7"/>
      <c r="X411" s="127"/>
      <c r="Y411" s="127"/>
      <c r="Z411" s="127"/>
      <c r="AA411" s="127"/>
      <c r="AB411" s="127"/>
      <c r="AC411" s="127"/>
      <c r="AD411" s="127"/>
      <c r="AE411" s="127"/>
      <c r="AF411" s="127"/>
      <c r="AG411" s="127"/>
      <c r="AH411" s="127"/>
      <c r="AI411" s="127"/>
      <c r="AJ411" s="127"/>
      <c r="AK411" s="127"/>
      <c r="AL411" s="127"/>
      <c r="AM411" s="127"/>
      <c r="AN411" s="127"/>
      <c r="AO411" s="127"/>
      <c r="AP411" s="127"/>
      <c r="AQ411" s="127"/>
      <c r="AR411" s="127"/>
      <c r="AS411" s="127"/>
      <c r="AT411" s="127"/>
      <c r="AU411" s="127"/>
      <c r="AV411" s="127"/>
      <c r="AW411" s="127"/>
      <c r="AX411" s="127"/>
      <c r="AY411" s="127"/>
      <c r="AZ411" s="127"/>
      <c r="BA411" s="127"/>
      <c r="BB411" s="127"/>
      <c r="BC411" s="127"/>
      <c r="BD411" s="127"/>
      <c r="BE411" s="127"/>
      <c r="BF411" s="127"/>
      <c r="BG411" s="127"/>
      <c r="BH411" s="127"/>
      <c r="BI411" s="127"/>
      <c r="BJ411" s="127"/>
      <c r="BK411" s="127"/>
      <c r="BL411" s="127"/>
      <c r="BM411" s="127"/>
      <c r="BN411" s="127"/>
      <c r="BO411" s="127"/>
      <c r="BP411" s="127"/>
      <c r="BQ411" s="127"/>
      <c r="BR411" s="127"/>
      <c r="BS411" s="127"/>
      <c r="BT411" s="127"/>
      <c r="BU411" s="127"/>
      <c r="BV411" s="127"/>
      <c r="BW411" s="127"/>
      <c r="BX411" s="127"/>
      <c r="BY411" s="127"/>
      <c r="BZ411" s="127"/>
      <c r="CA411" s="127"/>
      <c r="CB411" s="127"/>
      <c r="CC411" s="127"/>
      <c r="CD411" s="127"/>
      <c r="CE411" s="127"/>
      <c r="CF411" s="127"/>
      <c r="CG411" s="127"/>
      <c r="CH411" s="127"/>
      <c r="CI411" s="127"/>
      <c r="CJ411" s="127"/>
      <c r="CK411" s="127"/>
      <c r="CL411" s="127"/>
      <c r="CM411" s="127"/>
      <c r="CN411" s="127"/>
      <c r="CO411" s="127"/>
      <c r="CP411" s="127"/>
      <c r="CQ411" s="127"/>
      <c r="CR411" s="127"/>
      <c r="CS411" s="127"/>
      <c r="CT411" s="127"/>
      <c r="CU411" s="127"/>
      <c r="CV411" s="127"/>
    </row>
    <row r="412" spans="1:100" ht="15.6" customHeight="1" x14ac:dyDescent="0.2">
      <c r="A412" s="127"/>
      <c r="B412" s="127"/>
      <c r="C412" s="127"/>
      <c r="D412" s="127"/>
      <c r="E412" s="127"/>
      <c r="F412" s="127"/>
      <c r="G412" s="127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7"/>
      <c r="X412" s="127"/>
      <c r="Y412" s="127"/>
      <c r="Z412" s="127"/>
      <c r="AA412" s="127"/>
      <c r="AB412" s="127"/>
      <c r="AC412" s="127"/>
      <c r="AD412" s="127"/>
      <c r="AE412" s="127"/>
      <c r="AF412" s="127"/>
      <c r="AG412" s="127"/>
      <c r="AH412" s="127"/>
      <c r="AI412" s="127"/>
      <c r="AJ412" s="127"/>
      <c r="AK412" s="127"/>
      <c r="AL412" s="127"/>
      <c r="AM412" s="127"/>
      <c r="AN412" s="127"/>
      <c r="AO412" s="127"/>
      <c r="AP412" s="127"/>
      <c r="AQ412" s="127"/>
      <c r="AR412" s="127"/>
      <c r="AS412" s="127"/>
      <c r="AT412" s="127"/>
      <c r="AU412" s="127"/>
      <c r="AV412" s="127"/>
      <c r="AW412" s="127"/>
      <c r="AX412" s="127"/>
      <c r="AY412" s="127"/>
      <c r="AZ412" s="127"/>
      <c r="BA412" s="127"/>
      <c r="BB412" s="127"/>
      <c r="BC412" s="127"/>
      <c r="BD412" s="127"/>
      <c r="BE412" s="127"/>
      <c r="BF412" s="127"/>
      <c r="BG412" s="127"/>
      <c r="BH412" s="127"/>
      <c r="BI412" s="127"/>
      <c r="BJ412" s="127"/>
      <c r="BK412" s="127"/>
      <c r="BL412" s="127"/>
      <c r="BM412" s="127"/>
      <c r="BN412" s="127"/>
      <c r="BO412" s="127"/>
      <c r="BP412" s="127"/>
      <c r="BQ412" s="127"/>
      <c r="BR412" s="127"/>
      <c r="BS412" s="127"/>
      <c r="BT412" s="127"/>
      <c r="BU412" s="127"/>
      <c r="BV412" s="127"/>
      <c r="BW412" s="127"/>
      <c r="BX412" s="127"/>
      <c r="BY412" s="127"/>
      <c r="BZ412" s="127"/>
      <c r="CA412" s="127"/>
      <c r="CB412" s="127"/>
      <c r="CC412" s="127"/>
      <c r="CD412" s="127"/>
      <c r="CE412" s="127"/>
      <c r="CF412" s="127"/>
      <c r="CG412" s="127"/>
      <c r="CH412" s="127"/>
      <c r="CI412" s="127"/>
      <c r="CJ412" s="127"/>
      <c r="CK412" s="127"/>
      <c r="CL412" s="127"/>
      <c r="CM412" s="127"/>
      <c r="CN412" s="127"/>
      <c r="CO412" s="127"/>
      <c r="CP412" s="127"/>
      <c r="CQ412" s="127"/>
      <c r="CR412" s="127"/>
      <c r="CS412" s="127"/>
      <c r="CT412" s="127"/>
      <c r="CU412" s="127"/>
      <c r="CV412" s="127"/>
    </row>
    <row r="413" spans="1:100" ht="15.6" customHeight="1" x14ac:dyDescent="0.2">
      <c r="A413" s="127"/>
      <c r="B413" s="127"/>
      <c r="C413" s="127"/>
      <c r="D413" s="127"/>
      <c r="E413" s="127"/>
      <c r="F413" s="127"/>
      <c r="G413" s="127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7"/>
      <c r="X413" s="127"/>
      <c r="Y413" s="127"/>
      <c r="Z413" s="127"/>
      <c r="AA413" s="127"/>
      <c r="AB413" s="127"/>
      <c r="AC413" s="127"/>
      <c r="AD413" s="127"/>
      <c r="AE413" s="127"/>
      <c r="AF413" s="127"/>
      <c r="AG413" s="127"/>
      <c r="AH413" s="127"/>
      <c r="AI413" s="127"/>
      <c r="AJ413" s="127"/>
      <c r="AK413" s="127"/>
      <c r="AL413" s="127"/>
      <c r="AM413" s="127"/>
      <c r="AN413" s="127"/>
      <c r="AO413" s="127"/>
      <c r="AP413" s="127"/>
      <c r="AQ413" s="127"/>
      <c r="AR413" s="127"/>
      <c r="AS413" s="127"/>
      <c r="AT413" s="127"/>
      <c r="AU413" s="127"/>
      <c r="AV413" s="127"/>
      <c r="AW413" s="127"/>
      <c r="AX413" s="127"/>
      <c r="AY413" s="127"/>
      <c r="AZ413" s="127"/>
      <c r="BA413" s="127"/>
      <c r="BB413" s="127"/>
      <c r="BC413" s="127"/>
      <c r="BD413" s="127"/>
      <c r="BE413" s="127"/>
      <c r="BF413" s="127"/>
      <c r="BG413" s="127"/>
      <c r="BH413" s="127"/>
      <c r="BI413" s="127"/>
      <c r="BJ413" s="127"/>
      <c r="BK413" s="127"/>
      <c r="BL413" s="127"/>
      <c r="BM413" s="127"/>
      <c r="BN413" s="127"/>
      <c r="BO413" s="127"/>
      <c r="BP413" s="127"/>
      <c r="BQ413" s="127"/>
      <c r="BR413" s="127"/>
      <c r="BS413" s="127"/>
      <c r="BT413" s="127"/>
      <c r="BU413" s="127"/>
      <c r="BV413" s="127"/>
      <c r="BW413" s="127"/>
      <c r="BX413" s="127"/>
      <c r="BY413" s="127"/>
      <c r="BZ413" s="127"/>
      <c r="CA413" s="127"/>
      <c r="CB413" s="127"/>
      <c r="CC413" s="127"/>
      <c r="CD413" s="127"/>
      <c r="CE413" s="127"/>
      <c r="CF413" s="127"/>
      <c r="CG413" s="127"/>
      <c r="CH413" s="127"/>
      <c r="CI413" s="127"/>
      <c r="CJ413" s="127"/>
      <c r="CK413" s="127"/>
      <c r="CL413" s="127"/>
      <c r="CM413" s="127"/>
      <c r="CN413" s="127"/>
      <c r="CO413" s="127"/>
      <c r="CP413" s="127"/>
      <c r="CQ413" s="127"/>
      <c r="CR413" s="127"/>
      <c r="CS413" s="127"/>
      <c r="CT413" s="127"/>
      <c r="CU413" s="127"/>
      <c r="CV413" s="127"/>
    </row>
    <row r="414" spans="1:100" ht="15.6" customHeight="1" x14ac:dyDescent="0.2">
      <c r="A414" s="127"/>
      <c r="B414" s="127"/>
      <c r="C414" s="127"/>
      <c r="D414" s="127"/>
      <c r="E414" s="127"/>
      <c r="F414" s="127"/>
      <c r="G414" s="127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7"/>
      <c r="X414" s="127"/>
      <c r="Y414" s="127"/>
      <c r="Z414" s="127"/>
      <c r="AA414" s="127"/>
      <c r="AB414" s="127"/>
      <c r="AC414" s="127"/>
      <c r="AD414" s="127"/>
      <c r="AE414" s="127"/>
      <c r="AF414" s="127"/>
      <c r="AG414" s="127"/>
      <c r="AH414" s="127"/>
      <c r="AI414" s="127"/>
      <c r="AJ414" s="127"/>
      <c r="AK414" s="127"/>
      <c r="AL414" s="127"/>
      <c r="AM414" s="127"/>
      <c r="AN414" s="127"/>
      <c r="AO414" s="127"/>
      <c r="AP414" s="127"/>
      <c r="AQ414" s="127"/>
      <c r="AR414" s="127"/>
      <c r="AS414" s="127"/>
      <c r="AT414" s="127"/>
      <c r="AU414" s="127"/>
      <c r="AV414" s="127"/>
      <c r="AW414" s="127"/>
      <c r="AX414" s="127"/>
      <c r="AY414" s="127"/>
      <c r="AZ414" s="127"/>
      <c r="BA414" s="127"/>
      <c r="BB414" s="127"/>
      <c r="BC414" s="127"/>
      <c r="BD414" s="127"/>
      <c r="BE414" s="127"/>
      <c r="BF414" s="127"/>
      <c r="BG414" s="127"/>
      <c r="BH414" s="127"/>
      <c r="BI414" s="127"/>
      <c r="BJ414" s="127"/>
      <c r="BK414" s="127"/>
      <c r="BL414" s="127"/>
      <c r="BM414" s="127"/>
      <c r="BN414" s="127"/>
      <c r="BO414" s="127"/>
      <c r="BP414" s="127"/>
      <c r="BQ414" s="127"/>
      <c r="BR414" s="127"/>
      <c r="BS414" s="127"/>
      <c r="BT414" s="127"/>
      <c r="BU414" s="127"/>
      <c r="BV414" s="127"/>
      <c r="BW414" s="127"/>
      <c r="BX414" s="127"/>
      <c r="BY414" s="127"/>
      <c r="BZ414" s="127"/>
      <c r="CA414" s="127"/>
      <c r="CB414" s="127"/>
      <c r="CC414" s="127"/>
      <c r="CD414" s="127"/>
      <c r="CE414" s="127"/>
      <c r="CF414" s="127"/>
      <c r="CG414" s="127"/>
      <c r="CH414" s="127"/>
      <c r="CI414" s="127"/>
      <c r="CJ414" s="127"/>
      <c r="CK414" s="127"/>
      <c r="CL414" s="127"/>
      <c r="CM414" s="127"/>
      <c r="CN414" s="127"/>
      <c r="CO414" s="127"/>
      <c r="CP414" s="127"/>
      <c r="CQ414" s="127"/>
      <c r="CR414" s="127"/>
      <c r="CS414" s="127"/>
      <c r="CT414" s="127"/>
      <c r="CU414" s="127"/>
      <c r="CV414" s="127"/>
    </row>
    <row r="415" spans="1:100" ht="15.6" customHeight="1" x14ac:dyDescent="0.2">
      <c r="A415" s="127"/>
      <c r="B415" s="127"/>
      <c r="C415" s="127"/>
      <c r="D415" s="127"/>
      <c r="E415" s="127"/>
      <c r="F415" s="127"/>
      <c r="G415" s="127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7"/>
      <c r="X415" s="127"/>
      <c r="Y415" s="127"/>
      <c r="Z415" s="127"/>
      <c r="AA415" s="127"/>
      <c r="AB415" s="127"/>
      <c r="AC415" s="127"/>
      <c r="AD415" s="127"/>
      <c r="AE415" s="127"/>
      <c r="AF415" s="127"/>
      <c r="AG415" s="127"/>
      <c r="AH415" s="127"/>
      <c r="AI415" s="127"/>
      <c r="AJ415" s="127"/>
      <c r="AK415" s="127"/>
      <c r="AL415" s="127"/>
      <c r="AM415" s="127"/>
      <c r="AN415" s="127"/>
      <c r="AO415" s="127"/>
      <c r="AP415" s="127"/>
      <c r="AQ415" s="127"/>
      <c r="AR415" s="127"/>
      <c r="AS415" s="127"/>
      <c r="AT415" s="127"/>
      <c r="AU415" s="127"/>
      <c r="AV415" s="127"/>
      <c r="AW415" s="127"/>
      <c r="AX415" s="127"/>
      <c r="AY415" s="127"/>
      <c r="AZ415" s="127"/>
      <c r="BA415" s="127"/>
      <c r="BB415" s="127"/>
      <c r="BC415" s="127"/>
      <c r="BD415" s="127"/>
      <c r="BE415" s="127"/>
      <c r="BF415" s="127"/>
      <c r="BG415" s="127"/>
      <c r="BH415" s="127"/>
      <c r="BI415" s="127"/>
      <c r="BJ415" s="127"/>
      <c r="BK415" s="127"/>
      <c r="BL415" s="127"/>
      <c r="BM415" s="127"/>
      <c r="BN415" s="127"/>
      <c r="BO415" s="127"/>
      <c r="BP415" s="127"/>
      <c r="BQ415" s="127"/>
      <c r="BR415" s="127"/>
      <c r="BS415" s="127"/>
      <c r="BT415" s="127"/>
      <c r="BU415" s="127"/>
      <c r="BV415" s="127"/>
      <c r="BW415" s="127"/>
      <c r="BX415" s="127"/>
      <c r="BY415" s="127"/>
      <c r="BZ415" s="127"/>
      <c r="CA415" s="127"/>
      <c r="CB415" s="127"/>
      <c r="CC415" s="127"/>
      <c r="CD415" s="127"/>
      <c r="CE415" s="127"/>
      <c r="CF415" s="127"/>
      <c r="CG415" s="127"/>
      <c r="CH415" s="127"/>
      <c r="CI415" s="127"/>
      <c r="CJ415" s="127"/>
      <c r="CK415" s="127"/>
      <c r="CL415" s="127"/>
      <c r="CM415" s="127"/>
      <c r="CN415" s="127"/>
      <c r="CO415" s="127"/>
      <c r="CP415" s="127"/>
      <c r="CQ415" s="127"/>
      <c r="CR415" s="127"/>
      <c r="CS415" s="127"/>
      <c r="CT415" s="127"/>
      <c r="CU415" s="127"/>
      <c r="CV415" s="127"/>
    </row>
    <row r="416" spans="1:100" ht="15.6" customHeight="1" x14ac:dyDescent="0.2">
      <c r="A416" s="127"/>
      <c r="B416" s="127"/>
      <c r="C416" s="127"/>
      <c r="D416" s="127"/>
      <c r="E416" s="127"/>
      <c r="F416" s="127"/>
      <c r="G416" s="127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7"/>
      <c r="X416" s="127"/>
      <c r="Y416" s="127"/>
      <c r="Z416" s="127"/>
      <c r="AA416" s="127"/>
      <c r="AB416" s="127"/>
      <c r="AC416" s="127"/>
      <c r="AD416" s="127"/>
      <c r="AE416" s="127"/>
      <c r="AF416" s="127"/>
      <c r="AG416" s="127"/>
      <c r="AH416" s="127"/>
      <c r="AI416" s="127"/>
      <c r="AJ416" s="127"/>
      <c r="AK416" s="127"/>
      <c r="AL416" s="127"/>
      <c r="AM416" s="127"/>
      <c r="AN416" s="127"/>
      <c r="AO416" s="127"/>
      <c r="AP416" s="127"/>
      <c r="AQ416" s="127"/>
      <c r="AR416" s="127"/>
      <c r="AS416" s="127"/>
      <c r="AT416" s="127"/>
      <c r="AU416" s="127"/>
      <c r="AV416" s="127"/>
      <c r="AW416" s="127"/>
      <c r="AX416" s="127"/>
      <c r="AY416" s="127"/>
      <c r="AZ416" s="127"/>
      <c r="BA416" s="127"/>
      <c r="BB416" s="127"/>
      <c r="BC416" s="127"/>
      <c r="BD416" s="127"/>
      <c r="BE416" s="127"/>
      <c r="BF416" s="127"/>
      <c r="BG416" s="127"/>
      <c r="BH416" s="127"/>
      <c r="BI416" s="127"/>
      <c r="BJ416" s="127"/>
      <c r="BK416" s="127"/>
      <c r="BL416" s="127"/>
      <c r="BM416" s="127"/>
      <c r="BN416" s="127"/>
      <c r="BO416" s="127"/>
      <c r="BP416" s="127"/>
      <c r="BQ416" s="127"/>
      <c r="BR416" s="127"/>
      <c r="BS416" s="127"/>
      <c r="BT416" s="127"/>
      <c r="BU416" s="127"/>
      <c r="BV416" s="127"/>
      <c r="BW416" s="127"/>
      <c r="BX416" s="127"/>
      <c r="BY416" s="127"/>
      <c r="BZ416" s="127"/>
      <c r="CA416" s="127"/>
      <c r="CB416" s="127"/>
      <c r="CC416" s="127"/>
      <c r="CD416" s="127"/>
      <c r="CE416" s="127"/>
      <c r="CF416" s="127"/>
      <c r="CG416" s="127"/>
      <c r="CH416" s="127"/>
      <c r="CI416" s="127"/>
      <c r="CJ416" s="127"/>
      <c r="CK416" s="127"/>
      <c r="CL416" s="127"/>
      <c r="CM416" s="127"/>
      <c r="CN416" s="127"/>
      <c r="CO416" s="127"/>
      <c r="CP416" s="127"/>
      <c r="CQ416" s="127"/>
      <c r="CR416" s="127"/>
      <c r="CS416" s="127"/>
      <c r="CT416" s="127"/>
      <c r="CU416" s="127"/>
      <c r="CV416" s="127"/>
    </row>
    <row r="417" spans="1:100" ht="15.6" customHeight="1" x14ac:dyDescent="0.2">
      <c r="A417" s="127"/>
      <c r="B417" s="127"/>
      <c r="C417" s="127"/>
      <c r="D417" s="127"/>
      <c r="E417" s="127"/>
      <c r="F417" s="127"/>
      <c r="G417" s="127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7"/>
      <c r="X417" s="127"/>
      <c r="Y417" s="127"/>
      <c r="Z417" s="127"/>
      <c r="AA417" s="127"/>
      <c r="AB417" s="127"/>
      <c r="AC417" s="127"/>
      <c r="AD417" s="127"/>
      <c r="AE417" s="127"/>
      <c r="AF417" s="127"/>
      <c r="AG417" s="127"/>
      <c r="AH417" s="127"/>
      <c r="AI417" s="127"/>
      <c r="AJ417" s="127"/>
      <c r="AK417" s="127"/>
      <c r="AL417" s="127"/>
      <c r="AM417" s="127"/>
      <c r="AN417" s="127"/>
      <c r="AO417" s="127"/>
      <c r="AP417" s="127"/>
      <c r="AQ417" s="127"/>
      <c r="AR417" s="127"/>
      <c r="AS417" s="127"/>
      <c r="AT417" s="127"/>
      <c r="AU417" s="127"/>
      <c r="AV417" s="127"/>
      <c r="AW417" s="127"/>
      <c r="AX417" s="127"/>
      <c r="AY417" s="127"/>
      <c r="AZ417" s="127"/>
      <c r="BA417" s="127"/>
      <c r="BB417" s="127"/>
      <c r="BC417" s="127"/>
      <c r="BD417" s="127"/>
      <c r="BE417" s="127"/>
      <c r="BF417" s="127"/>
      <c r="BG417" s="127"/>
      <c r="BH417" s="127"/>
      <c r="BI417" s="127"/>
      <c r="BJ417" s="127"/>
      <c r="BK417" s="127"/>
      <c r="BL417" s="127"/>
      <c r="BM417" s="127"/>
      <c r="BN417" s="127"/>
      <c r="BO417" s="127"/>
      <c r="BP417" s="127"/>
      <c r="BQ417" s="127"/>
      <c r="BR417" s="127"/>
      <c r="BS417" s="127"/>
      <c r="BT417" s="127"/>
      <c r="BU417" s="127"/>
      <c r="BV417" s="127"/>
      <c r="BW417" s="127"/>
      <c r="BX417" s="127"/>
      <c r="BY417" s="127"/>
      <c r="BZ417" s="127"/>
      <c r="CA417" s="127"/>
      <c r="CB417" s="127"/>
      <c r="CC417" s="127"/>
      <c r="CD417" s="127"/>
      <c r="CE417" s="127"/>
      <c r="CF417" s="127"/>
      <c r="CG417" s="127"/>
      <c r="CH417" s="127"/>
      <c r="CI417" s="127"/>
      <c r="CJ417" s="127"/>
      <c r="CK417" s="127"/>
      <c r="CL417" s="127"/>
      <c r="CM417" s="127"/>
      <c r="CN417" s="127"/>
      <c r="CO417" s="127"/>
      <c r="CP417" s="127"/>
      <c r="CQ417" s="127"/>
      <c r="CR417" s="127"/>
      <c r="CS417" s="127"/>
      <c r="CT417" s="127"/>
      <c r="CU417" s="127"/>
      <c r="CV417" s="127"/>
    </row>
    <row r="418" spans="1:100" ht="15.6" customHeight="1" x14ac:dyDescent="0.2">
      <c r="A418" s="127"/>
      <c r="B418" s="127"/>
      <c r="C418" s="127"/>
      <c r="D418" s="127"/>
      <c r="E418" s="127"/>
      <c r="F418" s="127"/>
      <c r="G418" s="127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7"/>
      <c r="X418" s="127"/>
      <c r="Y418" s="127"/>
      <c r="Z418" s="127"/>
      <c r="AA418" s="127"/>
      <c r="AB418" s="127"/>
      <c r="AC418" s="127"/>
      <c r="AD418" s="127"/>
      <c r="AE418" s="127"/>
      <c r="AF418" s="127"/>
      <c r="AG418" s="127"/>
      <c r="AH418" s="127"/>
      <c r="AI418" s="127"/>
      <c r="AJ418" s="127"/>
      <c r="AK418" s="127"/>
      <c r="AL418" s="127"/>
      <c r="AM418" s="127"/>
      <c r="AN418" s="127"/>
      <c r="AO418" s="127"/>
      <c r="AP418" s="127"/>
      <c r="AQ418" s="127"/>
      <c r="AR418" s="127"/>
      <c r="AS418" s="127"/>
      <c r="AT418" s="127"/>
      <c r="AU418" s="127"/>
      <c r="AV418" s="127"/>
      <c r="AW418" s="127"/>
      <c r="AX418" s="127"/>
      <c r="AY418" s="127"/>
      <c r="AZ418" s="127"/>
      <c r="BA418" s="127"/>
      <c r="BB418" s="127"/>
      <c r="BC418" s="127"/>
      <c r="BD418" s="127"/>
      <c r="BE418" s="127"/>
      <c r="BF418" s="127"/>
      <c r="BG418" s="127"/>
      <c r="BH418" s="127"/>
      <c r="BI418" s="127"/>
      <c r="BJ418" s="127"/>
      <c r="BK418" s="127"/>
      <c r="BL418" s="127"/>
      <c r="BM418" s="127"/>
      <c r="BN418" s="127"/>
      <c r="BO418" s="127"/>
      <c r="BP418" s="127"/>
      <c r="BQ418" s="127"/>
      <c r="BR418" s="127"/>
      <c r="BS418" s="127"/>
      <c r="BT418" s="127"/>
      <c r="BU418" s="127"/>
      <c r="BV418" s="127"/>
      <c r="BW418" s="127"/>
      <c r="BX418" s="127"/>
      <c r="BY418" s="127"/>
      <c r="BZ418" s="127"/>
      <c r="CA418" s="127"/>
      <c r="CB418" s="127"/>
      <c r="CC418" s="127"/>
      <c r="CD418" s="127"/>
      <c r="CE418" s="127"/>
      <c r="CF418" s="127"/>
      <c r="CG418" s="127"/>
      <c r="CH418" s="127"/>
      <c r="CI418" s="127"/>
      <c r="CJ418" s="127"/>
      <c r="CK418" s="127"/>
      <c r="CL418" s="127"/>
      <c r="CM418" s="127"/>
      <c r="CN418" s="127"/>
      <c r="CO418" s="127"/>
      <c r="CP418" s="127"/>
      <c r="CQ418" s="127"/>
      <c r="CR418" s="127"/>
      <c r="CS418" s="127"/>
      <c r="CT418" s="127"/>
      <c r="CU418" s="127"/>
      <c r="CV418" s="127"/>
    </row>
    <row r="419" spans="1:100" ht="15.6" customHeight="1" x14ac:dyDescent="0.2">
      <c r="A419" s="127"/>
      <c r="B419" s="127"/>
      <c r="C419" s="127"/>
      <c r="D419" s="127"/>
      <c r="E419" s="127"/>
      <c r="F419" s="127"/>
      <c r="G419" s="127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7"/>
      <c r="X419" s="127"/>
      <c r="Y419" s="127"/>
      <c r="Z419" s="127"/>
      <c r="AA419" s="127"/>
      <c r="AB419" s="127"/>
      <c r="AC419" s="127"/>
      <c r="AD419" s="127"/>
      <c r="AE419" s="127"/>
      <c r="AF419" s="127"/>
      <c r="AG419" s="127"/>
      <c r="AH419" s="127"/>
      <c r="AI419" s="127"/>
      <c r="AJ419" s="127"/>
      <c r="AK419" s="127"/>
      <c r="AL419" s="127"/>
      <c r="AM419" s="127"/>
      <c r="AN419" s="127"/>
      <c r="AO419" s="127"/>
      <c r="AP419" s="127"/>
      <c r="AQ419" s="127"/>
      <c r="AR419" s="127"/>
      <c r="AS419" s="127"/>
      <c r="AT419" s="127"/>
      <c r="AU419" s="127"/>
      <c r="AV419" s="127"/>
      <c r="AW419" s="127"/>
      <c r="AX419" s="127"/>
      <c r="AY419" s="127"/>
      <c r="AZ419" s="127"/>
      <c r="BA419" s="127"/>
      <c r="BB419" s="127"/>
      <c r="BC419" s="127"/>
      <c r="BD419" s="127"/>
      <c r="BE419" s="127"/>
      <c r="BF419" s="127"/>
      <c r="BG419" s="127"/>
      <c r="BH419" s="127"/>
      <c r="BI419" s="127"/>
      <c r="BJ419" s="127"/>
      <c r="BK419" s="127"/>
      <c r="BL419" s="127"/>
      <c r="BM419" s="127"/>
      <c r="BN419" s="127"/>
      <c r="BO419" s="127"/>
      <c r="BP419" s="127"/>
      <c r="BQ419" s="127"/>
      <c r="BR419" s="127"/>
      <c r="BS419" s="127"/>
      <c r="BT419" s="127"/>
      <c r="BU419" s="127"/>
      <c r="BV419" s="127"/>
      <c r="BW419" s="127"/>
      <c r="BX419" s="127"/>
      <c r="BY419" s="127"/>
      <c r="BZ419" s="127"/>
      <c r="CA419" s="127"/>
      <c r="CB419" s="127"/>
      <c r="CC419" s="127"/>
      <c r="CD419" s="127"/>
      <c r="CE419" s="127"/>
      <c r="CF419" s="127"/>
      <c r="CG419" s="127"/>
      <c r="CH419" s="127"/>
      <c r="CI419" s="127"/>
      <c r="CJ419" s="127"/>
      <c r="CK419" s="127"/>
      <c r="CL419" s="127"/>
      <c r="CM419" s="127"/>
      <c r="CN419" s="127"/>
      <c r="CO419" s="127"/>
      <c r="CP419" s="127"/>
      <c r="CQ419" s="127"/>
      <c r="CR419" s="127"/>
      <c r="CS419" s="127"/>
      <c r="CT419" s="127"/>
      <c r="CU419" s="127"/>
      <c r="CV419" s="127"/>
    </row>
    <row r="420" spans="1:100" ht="15.6" customHeight="1" x14ac:dyDescent="0.2">
      <c r="A420" s="127"/>
      <c r="B420" s="127"/>
      <c r="C420" s="127"/>
      <c r="D420" s="127"/>
      <c r="E420" s="127"/>
      <c r="F420" s="127"/>
      <c r="G420" s="127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7"/>
      <c r="X420" s="127"/>
      <c r="Y420" s="127"/>
      <c r="Z420" s="127"/>
      <c r="AA420" s="127"/>
      <c r="AB420" s="127"/>
      <c r="AC420" s="127"/>
      <c r="AD420" s="127"/>
      <c r="AE420" s="127"/>
      <c r="AF420" s="127"/>
      <c r="AG420" s="127"/>
      <c r="AH420" s="127"/>
      <c r="AI420" s="127"/>
      <c r="AJ420" s="127"/>
      <c r="AK420" s="127"/>
      <c r="AL420" s="127"/>
      <c r="AM420" s="127"/>
      <c r="AN420" s="127"/>
      <c r="AO420" s="127"/>
      <c r="AP420" s="127"/>
      <c r="AQ420" s="127"/>
      <c r="AR420" s="127"/>
      <c r="AS420" s="127"/>
      <c r="AT420" s="127"/>
      <c r="AU420" s="127"/>
      <c r="AV420" s="127"/>
      <c r="AW420" s="127"/>
      <c r="AX420" s="127"/>
      <c r="AY420" s="127"/>
      <c r="AZ420" s="127"/>
      <c r="BA420" s="127"/>
      <c r="BB420" s="127"/>
      <c r="BC420" s="127"/>
      <c r="BD420" s="127"/>
      <c r="BE420" s="127"/>
      <c r="BF420" s="127"/>
      <c r="BG420" s="127"/>
      <c r="BH420" s="127"/>
      <c r="BI420" s="127"/>
      <c r="BJ420" s="127"/>
      <c r="BK420" s="127"/>
      <c r="BL420" s="127"/>
      <c r="BM420" s="127"/>
      <c r="BN420" s="127"/>
      <c r="BO420" s="127"/>
      <c r="BP420" s="127"/>
      <c r="BQ420" s="127"/>
      <c r="BR420" s="127"/>
      <c r="BS420" s="127"/>
      <c r="BT420" s="127"/>
      <c r="BU420" s="127"/>
      <c r="BV420" s="127"/>
      <c r="BW420" s="127"/>
      <c r="BX420" s="127"/>
      <c r="BY420" s="127"/>
      <c r="BZ420" s="127"/>
      <c r="CA420" s="127"/>
      <c r="CB420" s="127"/>
      <c r="CC420" s="127"/>
      <c r="CD420" s="127"/>
      <c r="CE420" s="127"/>
      <c r="CF420" s="127"/>
      <c r="CG420" s="127"/>
      <c r="CH420" s="127"/>
      <c r="CI420" s="127"/>
      <c r="CJ420" s="127"/>
      <c r="CK420" s="127"/>
      <c r="CL420" s="127"/>
      <c r="CM420" s="127"/>
      <c r="CN420" s="127"/>
      <c r="CO420" s="127"/>
      <c r="CP420" s="127"/>
      <c r="CQ420" s="127"/>
      <c r="CR420" s="127"/>
      <c r="CS420" s="127"/>
      <c r="CT420" s="127"/>
      <c r="CU420" s="127"/>
      <c r="CV420" s="127"/>
    </row>
    <row r="421" spans="1:100" ht="15.6" customHeight="1" x14ac:dyDescent="0.2">
      <c r="A421" s="127"/>
      <c r="B421" s="127"/>
      <c r="C421" s="127"/>
      <c r="D421" s="127"/>
      <c r="E421" s="127"/>
      <c r="F421" s="127"/>
      <c r="G421" s="127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7"/>
      <c r="X421" s="127"/>
      <c r="Y421" s="127"/>
      <c r="Z421" s="127"/>
      <c r="AA421" s="127"/>
      <c r="AB421" s="127"/>
      <c r="AC421" s="127"/>
      <c r="AD421" s="127"/>
      <c r="AE421" s="127"/>
      <c r="AF421" s="127"/>
      <c r="AG421" s="127"/>
      <c r="AH421" s="127"/>
      <c r="AI421" s="127"/>
      <c r="AJ421" s="127"/>
      <c r="AK421" s="127"/>
      <c r="AL421" s="127"/>
      <c r="AM421" s="127"/>
      <c r="AN421" s="127"/>
      <c r="AO421" s="127"/>
      <c r="AP421" s="127"/>
      <c r="AQ421" s="127"/>
      <c r="AR421" s="127"/>
      <c r="AS421" s="127"/>
      <c r="AT421" s="127"/>
      <c r="AU421" s="127"/>
      <c r="AV421" s="127"/>
      <c r="AW421" s="127"/>
      <c r="AX421" s="127"/>
      <c r="AY421" s="127"/>
      <c r="AZ421" s="127"/>
      <c r="BA421" s="127"/>
      <c r="BB421" s="127"/>
      <c r="BC421" s="127"/>
      <c r="BD421" s="127"/>
      <c r="BE421" s="127"/>
      <c r="BF421" s="127"/>
      <c r="BG421" s="127"/>
      <c r="BH421" s="127"/>
      <c r="BI421" s="127"/>
      <c r="BJ421" s="127"/>
      <c r="BK421" s="127"/>
      <c r="BL421" s="127"/>
      <c r="BM421" s="127"/>
      <c r="BN421" s="127"/>
      <c r="BO421" s="127"/>
      <c r="BP421" s="127"/>
      <c r="BQ421" s="127"/>
      <c r="BR421" s="127"/>
      <c r="BS421" s="127"/>
      <c r="BT421" s="127"/>
      <c r="BU421" s="127"/>
      <c r="BV421" s="127"/>
      <c r="BW421" s="127"/>
      <c r="BX421" s="127"/>
      <c r="BY421" s="127"/>
      <c r="BZ421" s="127"/>
      <c r="CA421" s="127"/>
      <c r="CB421" s="127"/>
      <c r="CC421" s="127"/>
      <c r="CD421" s="127"/>
      <c r="CE421" s="127"/>
      <c r="CF421" s="127"/>
      <c r="CG421" s="127"/>
      <c r="CH421" s="127"/>
      <c r="CI421" s="127"/>
      <c r="CJ421" s="127"/>
      <c r="CK421" s="127"/>
      <c r="CL421" s="127"/>
      <c r="CM421" s="127"/>
      <c r="CN421" s="127"/>
      <c r="CO421" s="127"/>
      <c r="CP421" s="127"/>
      <c r="CQ421" s="127"/>
      <c r="CR421" s="127"/>
      <c r="CS421" s="127"/>
      <c r="CT421" s="127"/>
      <c r="CU421" s="127"/>
      <c r="CV421" s="127"/>
    </row>
    <row r="422" spans="1:100" ht="15.6" customHeight="1" x14ac:dyDescent="0.2">
      <c r="A422" s="127"/>
      <c r="B422" s="127"/>
      <c r="C422" s="127"/>
      <c r="D422" s="127"/>
      <c r="E422" s="127"/>
      <c r="F422" s="127"/>
      <c r="G422" s="127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7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  <c r="AH422" s="127"/>
      <c r="AI422" s="127"/>
      <c r="AJ422" s="127"/>
      <c r="AK422" s="127"/>
      <c r="AL422" s="127"/>
      <c r="AM422" s="127"/>
      <c r="AN422" s="127"/>
      <c r="AO422" s="127"/>
      <c r="AP422" s="127"/>
      <c r="AQ422" s="127"/>
      <c r="AR422" s="127"/>
      <c r="AS422" s="127"/>
      <c r="AT422" s="127"/>
      <c r="AU422" s="127"/>
      <c r="AV422" s="127"/>
      <c r="AW422" s="127"/>
      <c r="AX422" s="127"/>
      <c r="AY422" s="127"/>
      <c r="AZ422" s="127"/>
      <c r="BA422" s="127"/>
      <c r="BB422" s="127"/>
      <c r="BC422" s="127"/>
      <c r="BD422" s="127"/>
      <c r="BE422" s="127"/>
      <c r="BF422" s="127"/>
      <c r="BG422" s="127"/>
      <c r="BH422" s="127"/>
      <c r="BI422" s="127"/>
      <c r="BJ422" s="127"/>
      <c r="BK422" s="127"/>
      <c r="BL422" s="127"/>
      <c r="BM422" s="127"/>
      <c r="BN422" s="127"/>
      <c r="BO422" s="127"/>
      <c r="BP422" s="127"/>
      <c r="BQ422" s="127"/>
      <c r="BR422" s="127"/>
      <c r="BS422" s="127"/>
      <c r="BT422" s="127"/>
      <c r="BU422" s="127"/>
      <c r="BV422" s="127"/>
      <c r="BW422" s="127"/>
      <c r="BX422" s="127"/>
      <c r="BY422" s="127"/>
      <c r="BZ422" s="127"/>
      <c r="CA422" s="127"/>
      <c r="CB422" s="127"/>
      <c r="CC422" s="127"/>
      <c r="CD422" s="127"/>
      <c r="CE422" s="127"/>
      <c r="CF422" s="127"/>
      <c r="CG422" s="127"/>
      <c r="CH422" s="127"/>
      <c r="CI422" s="127"/>
      <c r="CJ422" s="127"/>
      <c r="CK422" s="127"/>
      <c r="CL422" s="127"/>
      <c r="CM422" s="127"/>
      <c r="CN422" s="127"/>
      <c r="CO422" s="127"/>
      <c r="CP422" s="127"/>
      <c r="CQ422" s="127"/>
      <c r="CR422" s="127"/>
      <c r="CS422" s="127"/>
      <c r="CT422" s="127"/>
      <c r="CU422" s="127"/>
      <c r="CV422" s="127"/>
    </row>
    <row r="423" spans="1:100" ht="15.6" customHeight="1" x14ac:dyDescent="0.2">
      <c r="A423" s="127"/>
      <c r="B423" s="127"/>
      <c r="C423" s="127"/>
      <c r="D423" s="127"/>
      <c r="E423" s="127"/>
      <c r="F423" s="127"/>
      <c r="G423" s="127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7"/>
      <c r="X423" s="127"/>
      <c r="Y423" s="127"/>
      <c r="Z423" s="127"/>
      <c r="AA423" s="127"/>
      <c r="AB423" s="127"/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/>
      <c r="AQ423" s="127"/>
      <c r="AR423" s="127"/>
      <c r="AS423" s="127"/>
      <c r="AT423" s="127"/>
      <c r="AU423" s="127"/>
      <c r="AV423" s="127"/>
      <c r="AW423" s="127"/>
      <c r="AX423" s="127"/>
      <c r="AY423" s="127"/>
      <c r="AZ423" s="127"/>
      <c r="BA423" s="127"/>
      <c r="BB423" s="127"/>
      <c r="BC423" s="127"/>
      <c r="BD423" s="127"/>
      <c r="BE423" s="127"/>
      <c r="BF423" s="127"/>
      <c r="BG423" s="127"/>
      <c r="BH423" s="127"/>
      <c r="BI423" s="127"/>
      <c r="BJ423" s="127"/>
      <c r="BK423" s="127"/>
      <c r="BL423" s="127"/>
      <c r="BM423" s="127"/>
      <c r="BN423" s="127"/>
      <c r="BO423" s="127"/>
      <c r="BP423" s="127"/>
      <c r="BQ423" s="127"/>
      <c r="BR423" s="127"/>
      <c r="BS423" s="127"/>
      <c r="BT423" s="127"/>
      <c r="BU423" s="127"/>
      <c r="BV423" s="127"/>
      <c r="BW423" s="127"/>
      <c r="BX423" s="127"/>
      <c r="BY423" s="127"/>
      <c r="BZ423" s="127"/>
      <c r="CA423" s="127"/>
      <c r="CB423" s="127"/>
      <c r="CC423" s="127"/>
      <c r="CD423" s="127"/>
      <c r="CE423" s="127"/>
      <c r="CF423" s="127"/>
      <c r="CG423" s="127"/>
      <c r="CH423" s="127"/>
      <c r="CI423" s="127"/>
      <c r="CJ423" s="127"/>
      <c r="CK423" s="127"/>
      <c r="CL423" s="127"/>
      <c r="CM423" s="127"/>
      <c r="CN423" s="127"/>
      <c r="CO423" s="127"/>
      <c r="CP423" s="127"/>
      <c r="CQ423" s="127"/>
      <c r="CR423" s="127"/>
      <c r="CS423" s="127"/>
      <c r="CT423" s="127"/>
      <c r="CU423" s="127"/>
      <c r="CV423" s="127"/>
    </row>
    <row r="424" spans="1:100" ht="15.6" customHeight="1" x14ac:dyDescent="0.2">
      <c r="A424" s="127"/>
      <c r="B424" s="127"/>
      <c r="C424" s="127"/>
      <c r="D424" s="127"/>
      <c r="E424" s="127"/>
      <c r="F424" s="127"/>
      <c r="G424" s="127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7"/>
      <c r="X424" s="127"/>
      <c r="Y424" s="127"/>
      <c r="Z424" s="127"/>
      <c r="AA424" s="127"/>
      <c r="AB424" s="127"/>
      <c r="AC424" s="127"/>
      <c r="AD424" s="127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/>
      <c r="AQ424" s="127"/>
      <c r="AR424" s="127"/>
      <c r="AS424" s="127"/>
      <c r="AT424" s="127"/>
      <c r="AU424" s="127"/>
      <c r="AV424" s="127"/>
      <c r="AW424" s="127"/>
      <c r="AX424" s="127"/>
      <c r="AY424" s="127"/>
      <c r="AZ424" s="127"/>
      <c r="BA424" s="127"/>
      <c r="BB424" s="127"/>
      <c r="BC424" s="127"/>
      <c r="BD424" s="127"/>
      <c r="BE424" s="127"/>
      <c r="BF424" s="127"/>
      <c r="BG424" s="127"/>
      <c r="BH424" s="127"/>
      <c r="BI424" s="127"/>
      <c r="BJ424" s="127"/>
      <c r="BK424" s="127"/>
      <c r="BL424" s="127"/>
      <c r="BM424" s="127"/>
      <c r="BN424" s="127"/>
      <c r="BO424" s="127"/>
      <c r="BP424" s="127"/>
      <c r="BQ424" s="127"/>
      <c r="BR424" s="127"/>
      <c r="BS424" s="127"/>
      <c r="BT424" s="127"/>
      <c r="BU424" s="127"/>
      <c r="BV424" s="127"/>
      <c r="BW424" s="127"/>
      <c r="BX424" s="127"/>
      <c r="BY424" s="127"/>
      <c r="BZ424" s="127"/>
      <c r="CA424" s="127"/>
      <c r="CB424" s="127"/>
      <c r="CC424" s="127"/>
      <c r="CD424" s="127"/>
      <c r="CE424" s="127"/>
      <c r="CF424" s="127"/>
      <c r="CG424" s="127"/>
      <c r="CH424" s="127"/>
      <c r="CI424" s="127"/>
      <c r="CJ424" s="127"/>
      <c r="CK424" s="127"/>
      <c r="CL424" s="127"/>
      <c r="CM424" s="127"/>
      <c r="CN424" s="127"/>
      <c r="CO424" s="127"/>
      <c r="CP424" s="127"/>
      <c r="CQ424" s="127"/>
      <c r="CR424" s="127"/>
      <c r="CS424" s="127"/>
      <c r="CT424" s="127"/>
      <c r="CU424" s="127"/>
      <c r="CV424" s="127"/>
    </row>
    <row r="425" spans="1:100" ht="15.6" customHeight="1" x14ac:dyDescent="0.2">
      <c r="A425" s="127"/>
      <c r="B425" s="127"/>
      <c r="C425" s="127"/>
      <c r="D425" s="127"/>
      <c r="E425" s="127"/>
      <c r="F425" s="127"/>
      <c r="G425" s="127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7"/>
      <c r="X425" s="127"/>
      <c r="Y425" s="127"/>
      <c r="Z425" s="127"/>
      <c r="AA425" s="127"/>
      <c r="AB425" s="127"/>
      <c r="AC425" s="127"/>
      <c r="AD425" s="127"/>
      <c r="AE425" s="127"/>
      <c r="AF425" s="127"/>
      <c r="AG425" s="127"/>
      <c r="AH425" s="127"/>
      <c r="AI425" s="127"/>
      <c r="AJ425" s="127"/>
      <c r="AK425" s="127"/>
      <c r="AL425" s="127"/>
      <c r="AM425" s="127"/>
      <c r="AN425" s="127"/>
      <c r="AO425" s="127"/>
      <c r="AP425" s="127"/>
      <c r="AQ425" s="127"/>
      <c r="AR425" s="127"/>
      <c r="AS425" s="127"/>
      <c r="AT425" s="127"/>
      <c r="AU425" s="127"/>
      <c r="AV425" s="127"/>
      <c r="AW425" s="127"/>
      <c r="AX425" s="127"/>
      <c r="AY425" s="127"/>
      <c r="AZ425" s="127"/>
      <c r="BA425" s="127"/>
      <c r="BB425" s="127"/>
      <c r="BC425" s="127"/>
      <c r="BD425" s="127"/>
      <c r="BE425" s="127"/>
      <c r="BF425" s="127"/>
      <c r="BG425" s="127"/>
      <c r="BH425" s="127"/>
      <c r="BI425" s="127"/>
      <c r="BJ425" s="127"/>
      <c r="BK425" s="127"/>
      <c r="BL425" s="127"/>
      <c r="BM425" s="127"/>
      <c r="BN425" s="127"/>
      <c r="BO425" s="127"/>
      <c r="BP425" s="127"/>
      <c r="BQ425" s="127"/>
      <c r="BR425" s="127"/>
      <c r="BS425" s="127"/>
      <c r="BT425" s="127"/>
      <c r="BU425" s="127"/>
      <c r="BV425" s="127"/>
      <c r="BW425" s="127"/>
      <c r="BX425" s="127"/>
      <c r="BY425" s="127"/>
      <c r="BZ425" s="127"/>
      <c r="CA425" s="127"/>
      <c r="CB425" s="127"/>
      <c r="CC425" s="127"/>
      <c r="CD425" s="127"/>
      <c r="CE425" s="127"/>
      <c r="CF425" s="127"/>
      <c r="CG425" s="127"/>
      <c r="CH425" s="127"/>
      <c r="CI425" s="127"/>
      <c r="CJ425" s="127"/>
      <c r="CK425" s="127"/>
      <c r="CL425" s="127"/>
      <c r="CM425" s="127"/>
      <c r="CN425" s="127"/>
      <c r="CO425" s="127"/>
      <c r="CP425" s="127"/>
      <c r="CQ425" s="127"/>
      <c r="CR425" s="127"/>
      <c r="CS425" s="127"/>
      <c r="CT425" s="127"/>
      <c r="CU425" s="127"/>
      <c r="CV425" s="127"/>
    </row>
    <row r="426" spans="1:100" ht="15.6" customHeight="1" x14ac:dyDescent="0.2">
      <c r="A426" s="127"/>
      <c r="B426" s="127"/>
      <c r="C426" s="127"/>
      <c r="D426" s="127"/>
      <c r="E426" s="127"/>
      <c r="F426" s="127"/>
      <c r="G426" s="127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7"/>
      <c r="X426" s="127"/>
      <c r="Y426" s="127"/>
      <c r="Z426" s="127"/>
      <c r="AA426" s="127"/>
      <c r="AB426" s="127"/>
      <c r="AC426" s="127"/>
      <c r="AD426" s="127"/>
      <c r="AE426" s="127"/>
      <c r="AF426" s="127"/>
      <c r="AG426" s="127"/>
      <c r="AH426" s="127"/>
      <c r="AI426" s="127"/>
      <c r="AJ426" s="127"/>
      <c r="AK426" s="127"/>
      <c r="AL426" s="127"/>
      <c r="AM426" s="127"/>
      <c r="AN426" s="127"/>
      <c r="AO426" s="127"/>
      <c r="AP426" s="127"/>
      <c r="AQ426" s="127"/>
      <c r="AR426" s="127"/>
      <c r="AS426" s="127"/>
      <c r="AT426" s="127"/>
      <c r="AU426" s="127"/>
      <c r="AV426" s="127"/>
      <c r="AW426" s="127"/>
      <c r="AX426" s="127"/>
      <c r="AY426" s="127"/>
      <c r="AZ426" s="127"/>
      <c r="BA426" s="127"/>
      <c r="BB426" s="127"/>
      <c r="BC426" s="127"/>
      <c r="BD426" s="127"/>
      <c r="BE426" s="127"/>
      <c r="BF426" s="127"/>
      <c r="BG426" s="127"/>
      <c r="BH426" s="127"/>
      <c r="BI426" s="127"/>
      <c r="BJ426" s="127"/>
      <c r="BK426" s="127"/>
      <c r="BL426" s="127"/>
      <c r="BM426" s="127"/>
      <c r="BN426" s="127"/>
      <c r="BO426" s="127"/>
      <c r="BP426" s="127"/>
      <c r="BQ426" s="127"/>
      <c r="BR426" s="127"/>
      <c r="BS426" s="127"/>
      <c r="BT426" s="127"/>
      <c r="BU426" s="127"/>
      <c r="BV426" s="127"/>
      <c r="BW426" s="127"/>
      <c r="BX426" s="127"/>
      <c r="BY426" s="127"/>
      <c r="BZ426" s="127"/>
      <c r="CA426" s="127"/>
      <c r="CB426" s="127"/>
      <c r="CC426" s="127"/>
      <c r="CD426" s="127"/>
      <c r="CE426" s="127"/>
      <c r="CF426" s="127"/>
      <c r="CG426" s="127"/>
      <c r="CH426" s="127"/>
      <c r="CI426" s="127"/>
      <c r="CJ426" s="127"/>
      <c r="CK426" s="127"/>
      <c r="CL426" s="127"/>
      <c r="CM426" s="127"/>
      <c r="CN426" s="127"/>
      <c r="CO426" s="127"/>
      <c r="CP426" s="127"/>
      <c r="CQ426" s="127"/>
      <c r="CR426" s="127"/>
      <c r="CS426" s="127"/>
      <c r="CT426" s="127"/>
      <c r="CU426" s="127"/>
      <c r="CV426" s="127"/>
    </row>
    <row r="427" spans="1:100" ht="15.6" customHeight="1" x14ac:dyDescent="0.2">
      <c r="A427" s="127"/>
      <c r="B427" s="127"/>
      <c r="C427" s="127"/>
      <c r="D427" s="127"/>
      <c r="E427" s="127"/>
      <c r="F427" s="127"/>
      <c r="G427" s="127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7"/>
      <c r="X427" s="127"/>
      <c r="Y427" s="127"/>
      <c r="Z427" s="127"/>
      <c r="AA427" s="127"/>
      <c r="AB427" s="127"/>
      <c r="AC427" s="127"/>
      <c r="AD427" s="127"/>
      <c r="AE427" s="127"/>
      <c r="AF427" s="127"/>
      <c r="AG427" s="127"/>
      <c r="AH427" s="127"/>
      <c r="AI427" s="127"/>
      <c r="AJ427" s="127"/>
      <c r="AK427" s="127"/>
      <c r="AL427" s="127"/>
      <c r="AM427" s="127"/>
      <c r="AN427" s="127"/>
      <c r="AO427" s="127"/>
      <c r="AP427" s="127"/>
      <c r="AQ427" s="127"/>
      <c r="AR427" s="127"/>
      <c r="AS427" s="127"/>
      <c r="AT427" s="127"/>
      <c r="AU427" s="127"/>
      <c r="AV427" s="127"/>
      <c r="AW427" s="127"/>
      <c r="AX427" s="127"/>
      <c r="AY427" s="127"/>
      <c r="AZ427" s="127"/>
      <c r="BA427" s="127"/>
      <c r="BB427" s="127"/>
      <c r="BC427" s="127"/>
      <c r="BD427" s="127"/>
      <c r="BE427" s="127"/>
      <c r="BF427" s="127"/>
      <c r="BG427" s="127"/>
      <c r="BH427" s="127"/>
      <c r="BI427" s="127"/>
      <c r="BJ427" s="127"/>
      <c r="BK427" s="127"/>
      <c r="BL427" s="127"/>
      <c r="BM427" s="127"/>
      <c r="BN427" s="127"/>
      <c r="BO427" s="127"/>
      <c r="BP427" s="127"/>
      <c r="BQ427" s="127"/>
      <c r="BR427" s="127"/>
      <c r="BS427" s="127"/>
      <c r="BT427" s="127"/>
      <c r="BU427" s="127"/>
      <c r="BV427" s="127"/>
      <c r="BW427" s="127"/>
      <c r="BX427" s="127"/>
      <c r="BY427" s="127"/>
      <c r="BZ427" s="127"/>
      <c r="CA427" s="127"/>
      <c r="CB427" s="127"/>
      <c r="CC427" s="127"/>
      <c r="CD427" s="127"/>
      <c r="CE427" s="127"/>
      <c r="CF427" s="127"/>
      <c r="CG427" s="127"/>
      <c r="CH427" s="127"/>
      <c r="CI427" s="127"/>
      <c r="CJ427" s="127"/>
      <c r="CK427" s="127"/>
      <c r="CL427" s="127"/>
      <c r="CM427" s="127"/>
      <c r="CN427" s="127"/>
      <c r="CO427" s="127"/>
      <c r="CP427" s="127"/>
      <c r="CQ427" s="127"/>
      <c r="CR427" s="127"/>
      <c r="CS427" s="127"/>
      <c r="CT427" s="127"/>
      <c r="CU427" s="127"/>
      <c r="CV427" s="127"/>
    </row>
    <row r="428" spans="1:100" ht="15.6" customHeight="1" x14ac:dyDescent="0.2">
      <c r="A428" s="127"/>
      <c r="B428" s="127"/>
      <c r="C428" s="127"/>
      <c r="D428" s="127"/>
      <c r="E428" s="127"/>
      <c r="F428" s="127"/>
      <c r="G428" s="127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7"/>
      <c r="X428" s="127"/>
      <c r="Y428" s="127"/>
      <c r="Z428" s="127"/>
      <c r="AA428" s="127"/>
      <c r="AB428" s="127"/>
      <c r="AC428" s="127"/>
      <c r="AD428" s="127"/>
      <c r="AE428" s="127"/>
      <c r="AF428" s="127"/>
      <c r="AG428" s="127"/>
      <c r="AH428" s="127"/>
      <c r="AI428" s="127"/>
      <c r="AJ428" s="127"/>
      <c r="AK428" s="127"/>
      <c r="AL428" s="127"/>
      <c r="AM428" s="127"/>
      <c r="AN428" s="127"/>
      <c r="AO428" s="127"/>
      <c r="AP428" s="127"/>
      <c r="AQ428" s="127"/>
      <c r="AR428" s="127"/>
      <c r="AS428" s="127"/>
      <c r="AT428" s="127"/>
      <c r="AU428" s="127"/>
      <c r="AV428" s="127"/>
      <c r="AW428" s="127"/>
      <c r="AX428" s="127"/>
      <c r="AY428" s="127"/>
      <c r="AZ428" s="127"/>
      <c r="BA428" s="127"/>
      <c r="BB428" s="127"/>
      <c r="BC428" s="127"/>
      <c r="BD428" s="127"/>
      <c r="BE428" s="127"/>
      <c r="BF428" s="127"/>
      <c r="BG428" s="127"/>
      <c r="BH428" s="127"/>
      <c r="BI428" s="127"/>
      <c r="BJ428" s="127"/>
      <c r="BK428" s="127"/>
      <c r="BL428" s="127"/>
      <c r="BM428" s="127"/>
      <c r="BN428" s="127"/>
      <c r="BO428" s="127"/>
      <c r="BP428" s="127"/>
      <c r="BQ428" s="127"/>
      <c r="BR428" s="127"/>
      <c r="BS428" s="127"/>
      <c r="BT428" s="127"/>
      <c r="BU428" s="127"/>
      <c r="BV428" s="127"/>
      <c r="BW428" s="127"/>
      <c r="BX428" s="127"/>
      <c r="BY428" s="127"/>
      <c r="BZ428" s="127"/>
      <c r="CA428" s="127"/>
      <c r="CB428" s="127"/>
      <c r="CC428" s="127"/>
      <c r="CD428" s="127"/>
      <c r="CE428" s="127"/>
      <c r="CF428" s="127"/>
      <c r="CG428" s="127"/>
      <c r="CH428" s="127"/>
      <c r="CI428" s="127"/>
      <c r="CJ428" s="127"/>
      <c r="CK428" s="127"/>
      <c r="CL428" s="127"/>
      <c r="CM428" s="127"/>
      <c r="CN428" s="127"/>
      <c r="CO428" s="127"/>
      <c r="CP428" s="127"/>
      <c r="CQ428" s="127"/>
      <c r="CR428" s="127"/>
      <c r="CS428" s="127"/>
      <c r="CT428" s="127"/>
      <c r="CU428" s="127"/>
      <c r="CV428" s="127"/>
    </row>
    <row r="429" spans="1:100" ht="15.6" customHeight="1" x14ac:dyDescent="0.2">
      <c r="A429" s="127"/>
      <c r="B429" s="127"/>
      <c r="C429" s="127"/>
      <c r="D429" s="127"/>
      <c r="E429" s="127"/>
      <c r="F429" s="127"/>
      <c r="G429" s="127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7"/>
      <c r="X429" s="127"/>
      <c r="Y429" s="127"/>
      <c r="Z429" s="127"/>
      <c r="AA429" s="127"/>
      <c r="AB429" s="127"/>
      <c r="AC429" s="127"/>
      <c r="AD429" s="127"/>
      <c r="AE429" s="127"/>
      <c r="AF429" s="127"/>
      <c r="AG429" s="127"/>
      <c r="AH429" s="127"/>
      <c r="AI429" s="127"/>
      <c r="AJ429" s="127"/>
      <c r="AK429" s="127"/>
      <c r="AL429" s="127"/>
      <c r="AM429" s="127"/>
      <c r="AN429" s="127"/>
      <c r="AO429" s="127"/>
      <c r="AP429" s="127"/>
      <c r="AQ429" s="127"/>
      <c r="AR429" s="127"/>
      <c r="AS429" s="127"/>
      <c r="AT429" s="127"/>
      <c r="AU429" s="127"/>
      <c r="AV429" s="127"/>
      <c r="AW429" s="127"/>
      <c r="AX429" s="127"/>
      <c r="AY429" s="127"/>
      <c r="AZ429" s="127"/>
      <c r="BA429" s="127"/>
      <c r="BB429" s="127"/>
      <c r="BC429" s="127"/>
      <c r="BD429" s="127"/>
      <c r="BE429" s="127"/>
      <c r="BF429" s="127"/>
      <c r="BG429" s="127"/>
      <c r="BH429" s="127"/>
      <c r="BI429" s="127"/>
      <c r="BJ429" s="127"/>
      <c r="BK429" s="127"/>
      <c r="BL429" s="127"/>
      <c r="BM429" s="127"/>
      <c r="BN429" s="127"/>
      <c r="BO429" s="127"/>
      <c r="BP429" s="127"/>
      <c r="BQ429" s="127"/>
      <c r="BR429" s="127"/>
      <c r="BS429" s="127"/>
      <c r="BT429" s="127"/>
      <c r="BU429" s="127"/>
      <c r="BV429" s="127"/>
      <c r="BW429" s="127"/>
      <c r="BX429" s="127"/>
      <c r="BY429" s="127"/>
      <c r="BZ429" s="127"/>
      <c r="CA429" s="127"/>
      <c r="CB429" s="127"/>
      <c r="CC429" s="127"/>
      <c r="CD429" s="127"/>
      <c r="CE429" s="127"/>
      <c r="CF429" s="127"/>
      <c r="CG429" s="127"/>
      <c r="CH429" s="127"/>
      <c r="CI429" s="127"/>
      <c r="CJ429" s="127"/>
      <c r="CK429" s="127"/>
      <c r="CL429" s="127"/>
      <c r="CM429" s="127"/>
      <c r="CN429" s="127"/>
      <c r="CO429" s="127"/>
      <c r="CP429" s="127"/>
      <c r="CQ429" s="127"/>
      <c r="CR429" s="127"/>
      <c r="CS429" s="127"/>
      <c r="CT429" s="127"/>
      <c r="CU429" s="127"/>
      <c r="CV429" s="127"/>
    </row>
    <row r="430" spans="1:100" ht="15.6" customHeight="1" x14ac:dyDescent="0.2">
      <c r="A430" s="127"/>
      <c r="B430" s="127"/>
      <c r="C430" s="127"/>
      <c r="D430" s="127"/>
      <c r="E430" s="127"/>
      <c r="F430" s="127"/>
      <c r="G430" s="127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7"/>
      <c r="X430" s="127"/>
      <c r="Y430" s="127"/>
      <c r="Z430" s="127"/>
      <c r="AA430" s="127"/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  <c r="AO430" s="127"/>
      <c r="AP430" s="127"/>
      <c r="AQ430" s="127"/>
      <c r="AR430" s="127"/>
      <c r="AS430" s="127"/>
      <c r="AT430" s="127"/>
      <c r="AU430" s="127"/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  <c r="BG430" s="127"/>
      <c r="BH430" s="127"/>
      <c r="BI430" s="127"/>
      <c r="BJ430" s="127"/>
      <c r="BK430" s="127"/>
      <c r="BL430" s="127"/>
      <c r="BM430" s="127"/>
      <c r="BN430" s="127"/>
      <c r="BO430" s="127"/>
      <c r="BP430" s="127"/>
      <c r="BQ430" s="127"/>
      <c r="BR430" s="127"/>
      <c r="BS430" s="127"/>
      <c r="BT430" s="127"/>
      <c r="BU430" s="127"/>
      <c r="BV430" s="127"/>
      <c r="BW430" s="127"/>
      <c r="BX430" s="127"/>
      <c r="BY430" s="127"/>
      <c r="BZ430" s="127"/>
      <c r="CA430" s="127"/>
      <c r="CB430" s="127"/>
      <c r="CC430" s="127"/>
      <c r="CD430" s="127"/>
      <c r="CE430" s="127"/>
      <c r="CF430" s="127"/>
      <c r="CG430" s="127"/>
      <c r="CH430" s="127"/>
      <c r="CI430" s="127"/>
      <c r="CJ430" s="127"/>
      <c r="CK430" s="127"/>
      <c r="CL430" s="127"/>
      <c r="CM430" s="127"/>
      <c r="CN430" s="127"/>
      <c r="CO430" s="127"/>
      <c r="CP430" s="127"/>
      <c r="CQ430" s="127"/>
      <c r="CR430" s="127"/>
      <c r="CS430" s="127"/>
      <c r="CT430" s="127"/>
      <c r="CU430" s="127"/>
      <c r="CV430" s="127"/>
    </row>
    <row r="431" spans="1:100" ht="15.6" customHeight="1" x14ac:dyDescent="0.2">
      <c r="A431" s="127"/>
      <c r="B431" s="127"/>
      <c r="C431" s="127"/>
      <c r="D431" s="127"/>
      <c r="E431" s="127"/>
      <c r="F431" s="127"/>
      <c r="G431" s="127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7"/>
      <c r="X431" s="127"/>
      <c r="Y431" s="127"/>
      <c r="Z431" s="127"/>
      <c r="AA431" s="127"/>
      <c r="AB431" s="127"/>
      <c r="AC431" s="127"/>
      <c r="AD431" s="127"/>
      <c r="AE431" s="127"/>
      <c r="AF431" s="127"/>
      <c r="AG431" s="127"/>
      <c r="AH431" s="127"/>
      <c r="AI431" s="127"/>
      <c r="AJ431" s="127"/>
      <c r="AK431" s="127"/>
      <c r="AL431" s="127"/>
      <c r="AM431" s="127"/>
      <c r="AN431" s="127"/>
      <c r="AO431" s="127"/>
      <c r="AP431" s="127"/>
      <c r="AQ431" s="127"/>
      <c r="AR431" s="127"/>
      <c r="AS431" s="127"/>
      <c r="AT431" s="127"/>
      <c r="AU431" s="127"/>
      <c r="AV431" s="127"/>
      <c r="AW431" s="127"/>
      <c r="AX431" s="127"/>
      <c r="AY431" s="127"/>
      <c r="AZ431" s="127"/>
      <c r="BA431" s="127"/>
      <c r="BB431" s="127"/>
      <c r="BC431" s="127"/>
      <c r="BD431" s="127"/>
      <c r="BE431" s="127"/>
      <c r="BF431" s="127"/>
      <c r="BG431" s="127"/>
      <c r="BH431" s="127"/>
      <c r="BI431" s="127"/>
      <c r="BJ431" s="127"/>
      <c r="BK431" s="127"/>
      <c r="BL431" s="127"/>
      <c r="BM431" s="127"/>
      <c r="BN431" s="127"/>
      <c r="BO431" s="127"/>
      <c r="BP431" s="127"/>
      <c r="BQ431" s="127"/>
      <c r="BR431" s="127"/>
      <c r="BS431" s="127"/>
      <c r="BT431" s="127"/>
      <c r="BU431" s="127"/>
      <c r="BV431" s="127"/>
      <c r="BW431" s="127"/>
      <c r="BX431" s="127"/>
      <c r="BY431" s="127"/>
      <c r="BZ431" s="127"/>
      <c r="CA431" s="127"/>
      <c r="CB431" s="127"/>
      <c r="CC431" s="127"/>
      <c r="CD431" s="127"/>
      <c r="CE431" s="127"/>
      <c r="CF431" s="127"/>
      <c r="CG431" s="127"/>
      <c r="CH431" s="127"/>
      <c r="CI431" s="127"/>
      <c r="CJ431" s="127"/>
      <c r="CK431" s="127"/>
      <c r="CL431" s="127"/>
      <c r="CM431" s="127"/>
      <c r="CN431" s="127"/>
      <c r="CO431" s="127"/>
      <c r="CP431" s="127"/>
      <c r="CQ431" s="127"/>
      <c r="CR431" s="127"/>
      <c r="CS431" s="127"/>
      <c r="CT431" s="127"/>
      <c r="CU431" s="127"/>
      <c r="CV431" s="127"/>
    </row>
    <row r="432" spans="1:100" ht="15.6" customHeight="1" x14ac:dyDescent="0.2">
      <c r="A432" s="127"/>
      <c r="B432" s="127"/>
      <c r="C432" s="127"/>
      <c r="D432" s="127"/>
      <c r="E432" s="127"/>
      <c r="F432" s="127"/>
      <c r="G432" s="127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7"/>
      <c r="X432" s="127"/>
      <c r="Y432" s="127"/>
      <c r="Z432" s="127"/>
      <c r="AA432" s="127"/>
      <c r="AB432" s="127"/>
      <c r="AC432" s="127"/>
      <c r="AD432" s="127"/>
      <c r="AE432" s="127"/>
      <c r="AF432" s="127"/>
      <c r="AG432" s="127"/>
      <c r="AH432" s="127"/>
      <c r="AI432" s="127"/>
      <c r="AJ432" s="127"/>
      <c r="AK432" s="127"/>
      <c r="AL432" s="127"/>
      <c r="AM432" s="127"/>
      <c r="AN432" s="127"/>
      <c r="AO432" s="127"/>
      <c r="AP432" s="127"/>
      <c r="AQ432" s="127"/>
      <c r="AR432" s="127"/>
      <c r="AS432" s="127"/>
      <c r="AT432" s="127"/>
      <c r="AU432" s="127"/>
      <c r="AV432" s="127"/>
      <c r="AW432" s="127"/>
      <c r="AX432" s="127"/>
      <c r="AY432" s="127"/>
      <c r="AZ432" s="127"/>
      <c r="BA432" s="127"/>
      <c r="BB432" s="127"/>
      <c r="BC432" s="127"/>
      <c r="BD432" s="127"/>
      <c r="BE432" s="127"/>
      <c r="BF432" s="127"/>
      <c r="BG432" s="127"/>
      <c r="BH432" s="127"/>
      <c r="BI432" s="127"/>
      <c r="BJ432" s="127"/>
      <c r="BK432" s="127"/>
      <c r="BL432" s="127"/>
      <c r="BM432" s="127"/>
      <c r="BN432" s="127"/>
      <c r="BO432" s="127"/>
      <c r="BP432" s="127"/>
      <c r="BQ432" s="127"/>
      <c r="BR432" s="127"/>
      <c r="BS432" s="127"/>
      <c r="BT432" s="127"/>
      <c r="BU432" s="127"/>
      <c r="BV432" s="127"/>
      <c r="BW432" s="127"/>
      <c r="BX432" s="127"/>
      <c r="BY432" s="127"/>
      <c r="BZ432" s="127"/>
      <c r="CA432" s="127"/>
      <c r="CB432" s="127"/>
      <c r="CC432" s="127"/>
      <c r="CD432" s="127"/>
      <c r="CE432" s="127"/>
      <c r="CF432" s="127"/>
      <c r="CG432" s="127"/>
      <c r="CH432" s="127"/>
      <c r="CI432" s="127"/>
      <c r="CJ432" s="127"/>
      <c r="CK432" s="127"/>
      <c r="CL432" s="127"/>
      <c r="CM432" s="127"/>
      <c r="CN432" s="127"/>
      <c r="CO432" s="127"/>
      <c r="CP432" s="127"/>
      <c r="CQ432" s="127"/>
      <c r="CR432" s="127"/>
      <c r="CS432" s="127"/>
      <c r="CT432" s="127"/>
      <c r="CU432" s="127"/>
      <c r="CV432" s="127"/>
    </row>
    <row r="433" spans="1:100" ht="15.6" customHeight="1" x14ac:dyDescent="0.2">
      <c r="A433" s="127"/>
      <c r="B433" s="127"/>
      <c r="C433" s="127"/>
      <c r="D433" s="127"/>
      <c r="E433" s="127"/>
      <c r="F433" s="127"/>
      <c r="G433" s="127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7"/>
      <c r="X433" s="127"/>
      <c r="Y433" s="127"/>
      <c r="Z433" s="127"/>
      <c r="AA433" s="127"/>
      <c r="AB433" s="127"/>
      <c r="AC433" s="127"/>
      <c r="AD433" s="127"/>
      <c r="AE433" s="127"/>
      <c r="AF433" s="127"/>
      <c r="AG433" s="127"/>
      <c r="AH433" s="127"/>
      <c r="AI433" s="127"/>
      <c r="AJ433" s="127"/>
      <c r="AK433" s="127"/>
      <c r="AL433" s="127"/>
      <c r="AM433" s="127"/>
      <c r="AN433" s="127"/>
      <c r="AO433" s="127"/>
      <c r="AP433" s="127"/>
      <c r="AQ433" s="127"/>
      <c r="AR433" s="127"/>
      <c r="AS433" s="127"/>
      <c r="AT433" s="127"/>
      <c r="AU433" s="127"/>
      <c r="AV433" s="127"/>
      <c r="AW433" s="127"/>
      <c r="AX433" s="127"/>
      <c r="AY433" s="127"/>
      <c r="AZ433" s="127"/>
      <c r="BA433" s="127"/>
      <c r="BB433" s="127"/>
      <c r="BC433" s="127"/>
      <c r="BD433" s="127"/>
      <c r="BE433" s="127"/>
      <c r="BF433" s="127"/>
      <c r="BG433" s="127"/>
      <c r="BH433" s="127"/>
      <c r="BI433" s="127"/>
      <c r="BJ433" s="127"/>
      <c r="BK433" s="127"/>
      <c r="BL433" s="127"/>
      <c r="BM433" s="127"/>
      <c r="BN433" s="127"/>
      <c r="BO433" s="127"/>
      <c r="BP433" s="127"/>
      <c r="BQ433" s="127"/>
      <c r="BR433" s="127"/>
      <c r="BS433" s="127"/>
      <c r="BT433" s="127"/>
      <c r="BU433" s="127"/>
      <c r="BV433" s="127"/>
      <c r="BW433" s="127"/>
      <c r="BX433" s="127"/>
      <c r="BY433" s="127"/>
      <c r="BZ433" s="127"/>
      <c r="CA433" s="127"/>
      <c r="CB433" s="127"/>
      <c r="CC433" s="127"/>
      <c r="CD433" s="127"/>
      <c r="CE433" s="127"/>
      <c r="CF433" s="127"/>
      <c r="CG433" s="127"/>
      <c r="CH433" s="127"/>
      <c r="CI433" s="127"/>
      <c r="CJ433" s="127"/>
      <c r="CK433" s="127"/>
      <c r="CL433" s="127"/>
      <c r="CM433" s="127"/>
      <c r="CN433" s="127"/>
      <c r="CO433" s="127"/>
      <c r="CP433" s="127"/>
      <c r="CQ433" s="127"/>
      <c r="CR433" s="127"/>
      <c r="CS433" s="127"/>
      <c r="CT433" s="127"/>
      <c r="CU433" s="127"/>
      <c r="CV433" s="127"/>
    </row>
    <row r="434" spans="1:100" ht="15.6" customHeight="1" x14ac:dyDescent="0.2">
      <c r="A434" s="127"/>
      <c r="B434" s="127"/>
      <c r="C434" s="127"/>
      <c r="D434" s="127"/>
      <c r="E434" s="127"/>
      <c r="F434" s="127"/>
      <c r="G434" s="127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7"/>
      <c r="X434" s="127"/>
      <c r="Y434" s="127"/>
      <c r="Z434" s="127"/>
      <c r="AA434" s="127"/>
      <c r="AB434" s="127"/>
      <c r="AC434" s="127"/>
      <c r="AD434" s="127"/>
      <c r="AE434" s="127"/>
      <c r="AF434" s="127"/>
      <c r="AG434" s="127"/>
      <c r="AH434" s="127"/>
      <c r="AI434" s="127"/>
      <c r="AJ434" s="127"/>
      <c r="AK434" s="127"/>
      <c r="AL434" s="127"/>
      <c r="AM434" s="127"/>
      <c r="AN434" s="127"/>
      <c r="AO434" s="127"/>
      <c r="AP434" s="127"/>
      <c r="AQ434" s="127"/>
      <c r="AR434" s="127"/>
      <c r="AS434" s="127"/>
      <c r="AT434" s="127"/>
      <c r="AU434" s="127"/>
      <c r="AV434" s="127"/>
      <c r="AW434" s="127"/>
      <c r="AX434" s="127"/>
      <c r="AY434" s="127"/>
      <c r="AZ434" s="127"/>
      <c r="BA434" s="127"/>
      <c r="BB434" s="127"/>
      <c r="BC434" s="127"/>
      <c r="BD434" s="127"/>
      <c r="BE434" s="127"/>
      <c r="BF434" s="127"/>
      <c r="BG434" s="127"/>
      <c r="BH434" s="127"/>
      <c r="BI434" s="127"/>
      <c r="BJ434" s="127"/>
      <c r="BK434" s="127"/>
      <c r="BL434" s="127"/>
      <c r="BM434" s="127"/>
      <c r="BN434" s="127"/>
      <c r="BO434" s="127"/>
      <c r="BP434" s="127"/>
      <c r="BQ434" s="127"/>
      <c r="BR434" s="127"/>
      <c r="BS434" s="127"/>
      <c r="BT434" s="127"/>
      <c r="BU434" s="127"/>
      <c r="BV434" s="127"/>
      <c r="BW434" s="127"/>
      <c r="BX434" s="127"/>
      <c r="BY434" s="127"/>
      <c r="BZ434" s="127"/>
      <c r="CA434" s="127"/>
      <c r="CB434" s="127"/>
      <c r="CC434" s="127"/>
      <c r="CD434" s="127"/>
      <c r="CE434" s="127"/>
      <c r="CF434" s="127"/>
      <c r="CG434" s="127"/>
      <c r="CH434" s="127"/>
      <c r="CI434" s="127"/>
      <c r="CJ434" s="127"/>
      <c r="CK434" s="127"/>
      <c r="CL434" s="127"/>
      <c r="CM434" s="127"/>
      <c r="CN434" s="127"/>
      <c r="CO434" s="127"/>
      <c r="CP434" s="127"/>
      <c r="CQ434" s="127"/>
      <c r="CR434" s="127"/>
      <c r="CS434" s="127"/>
      <c r="CT434" s="127"/>
      <c r="CU434" s="127"/>
      <c r="CV434" s="127"/>
    </row>
    <row r="435" spans="1:100" ht="15.6" customHeight="1" x14ac:dyDescent="0.2">
      <c r="A435" s="127"/>
      <c r="B435" s="127"/>
      <c r="C435" s="127"/>
      <c r="D435" s="127"/>
      <c r="E435" s="127"/>
      <c r="F435" s="127"/>
      <c r="G435" s="127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7"/>
      <c r="X435" s="127"/>
      <c r="Y435" s="127"/>
      <c r="Z435" s="127"/>
      <c r="AA435" s="127"/>
      <c r="AB435" s="127"/>
      <c r="AC435" s="127"/>
      <c r="AD435" s="127"/>
      <c r="AE435" s="127"/>
      <c r="AF435" s="127"/>
      <c r="AG435" s="127"/>
      <c r="AH435" s="127"/>
      <c r="AI435" s="127"/>
      <c r="AJ435" s="127"/>
      <c r="AK435" s="127"/>
      <c r="AL435" s="127"/>
      <c r="AM435" s="127"/>
      <c r="AN435" s="127"/>
      <c r="AO435" s="127"/>
      <c r="AP435" s="127"/>
      <c r="AQ435" s="127"/>
      <c r="AR435" s="127"/>
      <c r="AS435" s="127"/>
      <c r="AT435" s="127"/>
      <c r="AU435" s="127"/>
      <c r="AV435" s="127"/>
      <c r="AW435" s="127"/>
      <c r="AX435" s="127"/>
      <c r="AY435" s="127"/>
      <c r="AZ435" s="127"/>
      <c r="BA435" s="127"/>
      <c r="BB435" s="127"/>
      <c r="BC435" s="127"/>
      <c r="BD435" s="127"/>
      <c r="BE435" s="127"/>
      <c r="BF435" s="127"/>
      <c r="BG435" s="127"/>
      <c r="BH435" s="127"/>
      <c r="BI435" s="127"/>
      <c r="BJ435" s="127"/>
      <c r="BK435" s="127"/>
      <c r="BL435" s="127"/>
      <c r="BM435" s="127"/>
      <c r="BN435" s="127"/>
      <c r="BO435" s="127"/>
      <c r="BP435" s="127"/>
      <c r="BQ435" s="127"/>
      <c r="BR435" s="127"/>
      <c r="BS435" s="127"/>
      <c r="BT435" s="127"/>
      <c r="BU435" s="127"/>
      <c r="BV435" s="127"/>
      <c r="BW435" s="127"/>
      <c r="BX435" s="127"/>
      <c r="BY435" s="127"/>
      <c r="BZ435" s="127"/>
      <c r="CA435" s="127"/>
      <c r="CB435" s="127"/>
      <c r="CC435" s="127"/>
      <c r="CD435" s="127"/>
      <c r="CE435" s="127"/>
      <c r="CF435" s="127"/>
      <c r="CG435" s="127"/>
      <c r="CH435" s="127"/>
      <c r="CI435" s="127"/>
      <c r="CJ435" s="127"/>
      <c r="CK435" s="127"/>
      <c r="CL435" s="127"/>
      <c r="CM435" s="127"/>
      <c r="CN435" s="127"/>
      <c r="CO435" s="127"/>
      <c r="CP435" s="127"/>
      <c r="CQ435" s="127"/>
      <c r="CR435" s="127"/>
      <c r="CS435" s="127"/>
      <c r="CT435" s="127"/>
      <c r="CU435" s="127"/>
      <c r="CV435" s="127"/>
    </row>
    <row r="436" spans="1:100" ht="15.6" customHeight="1" x14ac:dyDescent="0.2">
      <c r="A436" s="127"/>
      <c r="B436" s="127"/>
      <c r="C436" s="127"/>
      <c r="D436" s="127"/>
      <c r="E436" s="127"/>
      <c r="F436" s="127"/>
      <c r="G436" s="127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7"/>
      <c r="X436" s="127"/>
      <c r="Y436" s="127"/>
      <c r="Z436" s="127"/>
      <c r="AA436" s="127"/>
      <c r="AB436" s="127"/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  <c r="BJ436" s="127"/>
      <c r="BK436" s="127"/>
      <c r="BL436" s="127"/>
      <c r="BM436" s="127"/>
      <c r="BN436" s="127"/>
      <c r="BO436" s="127"/>
      <c r="BP436" s="127"/>
      <c r="BQ436" s="127"/>
      <c r="BR436" s="127"/>
      <c r="BS436" s="127"/>
      <c r="BT436" s="127"/>
      <c r="BU436" s="127"/>
      <c r="BV436" s="127"/>
      <c r="BW436" s="127"/>
      <c r="BX436" s="127"/>
      <c r="BY436" s="127"/>
      <c r="BZ436" s="127"/>
      <c r="CA436" s="127"/>
      <c r="CB436" s="127"/>
      <c r="CC436" s="127"/>
      <c r="CD436" s="127"/>
      <c r="CE436" s="127"/>
      <c r="CF436" s="127"/>
      <c r="CG436" s="127"/>
      <c r="CH436" s="127"/>
      <c r="CI436" s="127"/>
      <c r="CJ436" s="127"/>
      <c r="CK436" s="127"/>
      <c r="CL436" s="127"/>
      <c r="CM436" s="127"/>
      <c r="CN436" s="127"/>
      <c r="CO436" s="127"/>
      <c r="CP436" s="127"/>
      <c r="CQ436" s="127"/>
      <c r="CR436" s="127"/>
      <c r="CS436" s="127"/>
      <c r="CT436" s="127"/>
      <c r="CU436" s="127"/>
      <c r="CV436" s="127"/>
    </row>
    <row r="437" spans="1:100" ht="15.6" customHeight="1" x14ac:dyDescent="0.2">
      <c r="A437" s="127"/>
      <c r="B437" s="127"/>
      <c r="C437" s="127"/>
      <c r="D437" s="127"/>
      <c r="E437" s="127"/>
      <c r="F437" s="127"/>
      <c r="G437" s="127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7"/>
      <c r="X437" s="127"/>
      <c r="Y437" s="127"/>
      <c r="Z437" s="127"/>
      <c r="AA437" s="127"/>
      <c r="AB437" s="127"/>
      <c r="AC437" s="127"/>
      <c r="AD437" s="127"/>
      <c r="AE437" s="127"/>
      <c r="AF437" s="127"/>
      <c r="AG437" s="127"/>
      <c r="AH437" s="127"/>
      <c r="AI437" s="127"/>
      <c r="AJ437" s="127"/>
      <c r="AK437" s="127"/>
      <c r="AL437" s="127"/>
      <c r="AM437" s="127"/>
      <c r="AN437" s="127"/>
      <c r="AO437" s="127"/>
      <c r="AP437" s="127"/>
      <c r="AQ437" s="127"/>
      <c r="AR437" s="127"/>
      <c r="AS437" s="127"/>
      <c r="AT437" s="127"/>
      <c r="AU437" s="127"/>
      <c r="AV437" s="127"/>
      <c r="AW437" s="127"/>
      <c r="AX437" s="127"/>
      <c r="AY437" s="127"/>
      <c r="AZ437" s="127"/>
      <c r="BA437" s="127"/>
      <c r="BB437" s="127"/>
      <c r="BC437" s="127"/>
      <c r="BD437" s="127"/>
      <c r="BE437" s="127"/>
      <c r="BF437" s="127"/>
      <c r="BG437" s="127"/>
      <c r="BH437" s="127"/>
      <c r="BI437" s="127"/>
      <c r="BJ437" s="127"/>
      <c r="BK437" s="127"/>
      <c r="BL437" s="127"/>
      <c r="BM437" s="127"/>
      <c r="BN437" s="127"/>
      <c r="BO437" s="127"/>
      <c r="BP437" s="127"/>
      <c r="BQ437" s="127"/>
      <c r="BR437" s="127"/>
      <c r="BS437" s="127"/>
      <c r="BT437" s="127"/>
      <c r="BU437" s="127"/>
      <c r="BV437" s="127"/>
      <c r="BW437" s="127"/>
      <c r="BX437" s="127"/>
      <c r="BY437" s="127"/>
      <c r="BZ437" s="127"/>
      <c r="CA437" s="127"/>
      <c r="CB437" s="127"/>
      <c r="CC437" s="127"/>
      <c r="CD437" s="127"/>
      <c r="CE437" s="127"/>
      <c r="CF437" s="127"/>
      <c r="CG437" s="127"/>
      <c r="CH437" s="127"/>
      <c r="CI437" s="127"/>
      <c r="CJ437" s="127"/>
      <c r="CK437" s="127"/>
      <c r="CL437" s="127"/>
      <c r="CM437" s="127"/>
      <c r="CN437" s="127"/>
      <c r="CO437" s="127"/>
      <c r="CP437" s="127"/>
      <c r="CQ437" s="127"/>
      <c r="CR437" s="127"/>
      <c r="CS437" s="127"/>
      <c r="CT437" s="127"/>
      <c r="CU437" s="127"/>
      <c r="CV437" s="127"/>
    </row>
    <row r="438" spans="1:100" ht="15.6" customHeight="1" x14ac:dyDescent="0.2">
      <c r="A438" s="127"/>
      <c r="B438" s="127"/>
      <c r="C438" s="127"/>
      <c r="D438" s="127"/>
      <c r="E438" s="127"/>
      <c r="F438" s="127"/>
      <c r="G438" s="127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7"/>
      <c r="X438" s="127"/>
      <c r="Y438" s="127"/>
      <c r="Z438" s="127"/>
      <c r="AA438" s="127"/>
      <c r="AB438" s="127"/>
      <c r="AC438" s="127"/>
      <c r="AD438" s="127"/>
      <c r="AE438" s="127"/>
      <c r="AF438" s="127"/>
      <c r="AG438" s="127"/>
      <c r="AH438" s="127"/>
      <c r="AI438" s="127"/>
      <c r="AJ438" s="127"/>
      <c r="AK438" s="127"/>
      <c r="AL438" s="127"/>
      <c r="AM438" s="127"/>
      <c r="AN438" s="127"/>
      <c r="AO438" s="127"/>
      <c r="AP438" s="127"/>
      <c r="AQ438" s="127"/>
      <c r="AR438" s="127"/>
      <c r="AS438" s="127"/>
      <c r="AT438" s="127"/>
      <c r="AU438" s="127"/>
      <c r="AV438" s="127"/>
      <c r="AW438" s="127"/>
      <c r="AX438" s="127"/>
      <c r="AY438" s="127"/>
      <c r="AZ438" s="127"/>
      <c r="BA438" s="127"/>
      <c r="BB438" s="127"/>
      <c r="BC438" s="127"/>
      <c r="BD438" s="127"/>
      <c r="BE438" s="127"/>
      <c r="BF438" s="127"/>
      <c r="BG438" s="127"/>
      <c r="BH438" s="127"/>
      <c r="BI438" s="127"/>
      <c r="BJ438" s="127"/>
      <c r="BK438" s="127"/>
      <c r="BL438" s="127"/>
      <c r="BM438" s="127"/>
      <c r="BN438" s="127"/>
      <c r="BO438" s="127"/>
      <c r="BP438" s="127"/>
      <c r="BQ438" s="127"/>
      <c r="BR438" s="127"/>
      <c r="BS438" s="127"/>
      <c r="BT438" s="127"/>
      <c r="BU438" s="127"/>
      <c r="BV438" s="127"/>
      <c r="BW438" s="127"/>
      <c r="BX438" s="127"/>
      <c r="BY438" s="127"/>
      <c r="BZ438" s="127"/>
      <c r="CA438" s="127"/>
      <c r="CB438" s="127"/>
      <c r="CC438" s="127"/>
      <c r="CD438" s="127"/>
      <c r="CE438" s="127"/>
      <c r="CF438" s="127"/>
      <c r="CG438" s="127"/>
      <c r="CH438" s="127"/>
      <c r="CI438" s="127"/>
      <c r="CJ438" s="127"/>
      <c r="CK438" s="127"/>
      <c r="CL438" s="127"/>
      <c r="CM438" s="127"/>
      <c r="CN438" s="127"/>
      <c r="CO438" s="127"/>
      <c r="CP438" s="127"/>
      <c r="CQ438" s="127"/>
      <c r="CR438" s="127"/>
      <c r="CS438" s="127"/>
      <c r="CT438" s="127"/>
      <c r="CU438" s="127"/>
      <c r="CV438" s="127"/>
    </row>
    <row r="439" spans="1:100" ht="15.6" customHeight="1" x14ac:dyDescent="0.2">
      <c r="A439" s="127"/>
      <c r="B439" s="127"/>
      <c r="C439" s="127"/>
      <c r="D439" s="127"/>
      <c r="E439" s="127"/>
      <c r="F439" s="127"/>
      <c r="G439" s="127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7"/>
      <c r="X439" s="127"/>
      <c r="Y439" s="127"/>
      <c r="Z439" s="127"/>
      <c r="AA439" s="127"/>
      <c r="AB439" s="127"/>
      <c r="AC439" s="127"/>
      <c r="AD439" s="127"/>
      <c r="AE439" s="127"/>
      <c r="AF439" s="127"/>
      <c r="AG439" s="127"/>
      <c r="AH439" s="127"/>
      <c r="AI439" s="127"/>
      <c r="AJ439" s="127"/>
      <c r="AK439" s="127"/>
      <c r="AL439" s="127"/>
      <c r="AM439" s="127"/>
      <c r="AN439" s="127"/>
      <c r="AO439" s="127"/>
      <c r="AP439" s="127"/>
      <c r="AQ439" s="127"/>
      <c r="AR439" s="127"/>
      <c r="AS439" s="127"/>
      <c r="AT439" s="127"/>
      <c r="AU439" s="127"/>
      <c r="AV439" s="127"/>
      <c r="AW439" s="127"/>
      <c r="AX439" s="127"/>
      <c r="AY439" s="127"/>
      <c r="AZ439" s="127"/>
      <c r="BA439" s="127"/>
      <c r="BB439" s="127"/>
      <c r="BC439" s="127"/>
      <c r="BD439" s="127"/>
      <c r="BE439" s="127"/>
      <c r="BF439" s="127"/>
      <c r="BG439" s="127"/>
      <c r="BH439" s="127"/>
      <c r="BI439" s="127"/>
      <c r="BJ439" s="127"/>
      <c r="BK439" s="127"/>
      <c r="BL439" s="127"/>
      <c r="BM439" s="127"/>
      <c r="BN439" s="127"/>
      <c r="BO439" s="127"/>
      <c r="BP439" s="127"/>
      <c r="BQ439" s="127"/>
      <c r="BR439" s="127"/>
      <c r="BS439" s="127"/>
      <c r="BT439" s="127"/>
      <c r="BU439" s="127"/>
      <c r="BV439" s="127"/>
      <c r="BW439" s="127"/>
      <c r="BX439" s="127"/>
      <c r="BY439" s="127"/>
      <c r="BZ439" s="127"/>
      <c r="CA439" s="127"/>
      <c r="CB439" s="127"/>
      <c r="CC439" s="127"/>
      <c r="CD439" s="127"/>
      <c r="CE439" s="127"/>
      <c r="CF439" s="127"/>
      <c r="CG439" s="127"/>
      <c r="CH439" s="127"/>
      <c r="CI439" s="127"/>
      <c r="CJ439" s="127"/>
      <c r="CK439" s="127"/>
      <c r="CL439" s="127"/>
      <c r="CM439" s="127"/>
      <c r="CN439" s="127"/>
      <c r="CO439" s="127"/>
      <c r="CP439" s="127"/>
      <c r="CQ439" s="127"/>
      <c r="CR439" s="127"/>
      <c r="CS439" s="127"/>
      <c r="CT439" s="127"/>
      <c r="CU439" s="127"/>
      <c r="CV439" s="127"/>
    </row>
    <row r="440" spans="1:100" ht="15.6" customHeight="1" x14ac:dyDescent="0.2">
      <c r="A440" s="127"/>
      <c r="B440" s="127"/>
      <c r="C440" s="127"/>
      <c r="D440" s="127"/>
      <c r="E440" s="127"/>
      <c r="F440" s="127"/>
      <c r="G440" s="127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7"/>
      <c r="X440" s="127"/>
      <c r="Y440" s="127"/>
      <c r="Z440" s="127"/>
      <c r="AA440" s="127"/>
      <c r="AB440" s="127"/>
      <c r="AC440" s="127"/>
      <c r="AD440" s="127"/>
      <c r="AE440" s="127"/>
      <c r="AF440" s="127"/>
      <c r="AG440" s="127"/>
      <c r="AH440" s="127"/>
      <c r="AI440" s="127"/>
      <c r="AJ440" s="127"/>
      <c r="AK440" s="127"/>
      <c r="AL440" s="127"/>
      <c r="AM440" s="127"/>
      <c r="AN440" s="127"/>
      <c r="AO440" s="127"/>
      <c r="AP440" s="127"/>
      <c r="AQ440" s="127"/>
      <c r="AR440" s="127"/>
      <c r="AS440" s="127"/>
      <c r="AT440" s="127"/>
      <c r="AU440" s="127"/>
      <c r="AV440" s="127"/>
      <c r="AW440" s="127"/>
      <c r="AX440" s="127"/>
      <c r="AY440" s="127"/>
      <c r="AZ440" s="127"/>
      <c r="BA440" s="127"/>
      <c r="BB440" s="127"/>
      <c r="BC440" s="127"/>
      <c r="BD440" s="127"/>
      <c r="BE440" s="127"/>
      <c r="BF440" s="127"/>
      <c r="BG440" s="127"/>
      <c r="BH440" s="127"/>
      <c r="BI440" s="127"/>
      <c r="BJ440" s="127"/>
      <c r="BK440" s="127"/>
      <c r="BL440" s="127"/>
      <c r="BM440" s="127"/>
      <c r="BN440" s="127"/>
      <c r="BO440" s="127"/>
      <c r="BP440" s="127"/>
      <c r="BQ440" s="127"/>
      <c r="BR440" s="127"/>
      <c r="BS440" s="127"/>
      <c r="BT440" s="127"/>
      <c r="BU440" s="127"/>
      <c r="BV440" s="127"/>
      <c r="BW440" s="127"/>
      <c r="BX440" s="127"/>
      <c r="BY440" s="127"/>
      <c r="BZ440" s="127"/>
      <c r="CA440" s="127"/>
      <c r="CB440" s="127"/>
      <c r="CC440" s="127"/>
      <c r="CD440" s="127"/>
      <c r="CE440" s="127"/>
      <c r="CF440" s="127"/>
      <c r="CG440" s="127"/>
      <c r="CH440" s="127"/>
      <c r="CI440" s="127"/>
      <c r="CJ440" s="127"/>
      <c r="CK440" s="127"/>
      <c r="CL440" s="127"/>
      <c r="CM440" s="127"/>
      <c r="CN440" s="127"/>
      <c r="CO440" s="127"/>
      <c r="CP440" s="127"/>
      <c r="CQ440" s="127"/>
      <c r="CR440" s="127"/>
      <c r="CS440" s="127"/>
      <c r="CT440" s="127"/>
      <c r="CU440" s="127"/>
      <c r="CV440" s="127"/>
    </row>
    <row r="441" spans="1:100" ht="15.6" customHeight="1" x14ac:dyDescent="0.2">
      <c r="A441" s="127"/>
      <c r="B441" s="127"/>
      <c r="C441" s="127"/>
      <c r="D441" s="127"/>
      <c r="E441" s="127"/>
      <c r="F441" s="127"/>
      <c r="G441" s="127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7"/>
      <c r="X441" s="127"/>
      <c r="Y441" s="127"/>
      <c r="Z441" s="127"/>
      <c r="AA441" s="127"/>
      <c r="AB441" s="127"/>
      <c r="AC441" s="127"/>
      <c r="AD441" s="127"/>
      <c r="AE441" s="127"/>
      <c r="AF441" s="127"/>
      <c r="AG441" s="127"/>
      <c r="AH441" s="127"/>
      <c r="AI441" s="127"/>
      <c r="AJ441" s="127"/>
      <c r="AK441" s="127"/>
      <c r="AL441" s="127"/>
      <c r="AM441" s="127"/>
      <c r="AN441" s="127"/>
      <c r="AO441" s="127"/>
      <c r="AP441" s="127"/>
      <c r="AQ441" s="127"/>
      <c r="AR441" s="127"/>
      <c r="AS441" s="127"/>
      <c r="AT441" s="127"/>
      <c r="AU441" s="127"/>
      <c r="AV441" s="127"/>
      <c r="AW441" s="127"/>
      <c r="AX441" s="127"/>
      <c r="AY441" s="127"/>
      <c r="AZ441" s="127"/>
      <c r="BA441" s="127"/>
      <c r="BB441" s="127"/>
      <c r="BC441" s="127"/>
      <c r="BD441" s="127"/>
      <c r="BE441" s="127"/>
      <c r="BF441" s="127"/>
      <c r="BG441" s="127"/>
      <c r="BH441" s="127"/>
      <c r="BI441" s="127"/>
      <c r="BJ441" s="127"/>
      <c r="BK441" s="127"/>
      <c r="BL441" s="127"/>
      <c r="BM441" s="127"/>
      <c r="BN441" s="127"/>
      <c r="BO441" s="127"/>
      <c r="BP441" s="127"/>
      <c r="BQ441" s="127"/>
      <c r="BR441" s="127"/>
      <c r="BS441" s="127"/>
      <c r="BT441" s="127"/>
      <c r="BU441" s="127"/>
      <c r="BV441" s="127"/>
      <c r="BW441" s="127"/>
      <c r="BX441" s="127"/>
      <c r="BY441" s="127"/>
      <c r="BZ441" s="127"/>
      <c r="CA441" s="127"/>
      <c r="CB441" s="127"/>
      <c r="CC441" s="127"/>
      <c r="CD441" s="127"/>
      <c r="CE441" s="127"/>
      <c r="CF441" s="127"/>
      <c r="CG441" s="127"/>
      <c r="CH441" s="127"/>
      <c r="CI441" s="127"/>
      <c r="CJ441" s="127"/>
      <c r="CK441" s="127"/>
      <c r="CL441" s="127"/>
      <c r="CM441" s="127"/>
      <c r="CN441" s="127"/>
      <c r="CO441" s="127"/>
      <c r="CP441" s="127"/>
      <c r="CQ441" s="127"/>
      <c r="CR441" s="127"/>
      <c r="CS441" s="127"/>
      <c r="CT441" s="127"/>
      <c r="CU441" s="127"/>
      <c r="CV441" s="127"/>
    </row>
    <row r="442" spans="1:100" ht="15.6" customHeight="1" x14ac:dyDescent="0.2">
      <c r="A442" s="127"/>
      <c r="B442" s="127"/>
      <c r="C442" s="127"/>
      <c r="D442" s="127"/>
      <c r="E442" s="127"/>
      <c r="F442" s="127"/>
      <c r="G442" s="127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7"/>
      <c r="X442" s="127"/>
      <c r="Y442" s="127"/>
      <c r="Z442" s="127"/>
      <c r="AA442" s="127"/>
      <c r="AB442" s="127"/>
      <c r="AC442" s="127"/>
      <c r="AD442" s="127"/>
      <c r="AE442" s="127"/>
      <c r="AF442" s="127"/>
      <c r="AG442" s="127"/>
      <c r="AH442" s="127"/>
      <c r="AI442" s="127"/>
      <c r="AJ442" s="127"/>
      <c r="AK442" s="127"/>
      <c r="AL442" s="127"/>
      <c r="AM442" s="127"/>
      <c r="AN442" s="127"/>
      <c r="AO442" s="127"/>
      <c r="AP442" s="127"/>
      <c r="AQ442" s="127"/>
      <c r="AR442" s="127"/>
      <c r="AS442" s="127"/>
      <c r="AT442" s="127"/>
      <c r="AU442" s="127"/>
      <c r="AV442" s="127"/>
      <c r="AW442" s="127"/>
      <c r="AX442" s="127"/>
      <c r="AY442" s="127"/>
      <c r="AZ442" s="127"/>
      <c r="BA442" s="127"/>
      <c r="BB442" s="127"/>
      <c r="BC442" s="127"/>
      <c r="BD442" s="127"/>
      <c r="BE442" s="127"/>
      <c r="BF442" s="127"/>
      <c r="BG442" s="127"/>
      <c r="BH442" s="127"/>
      <c r="BI442" s="127"/>
      <c r="BJ442" s="127"/>
      <c r="BK442" s="127"/>
      <c r="BL442" s="127"/>
      <c r="BM442" s="127"/>
      <c r="BN442" s="127"/>
      <c r="BO442" s="127"/>
      <c r="BP442" s="127"/>
      <c r="BQ442" s="127"/>
      <c r="BR442" s="127"/>
      <c r="BS442" s="127"/>
      <c r="BT442" s="127"/>
      <c r="BU442" s="127"/>
      <c r="BV442" s="127"/>
      <c r="BW442" s="127"/>
      <c r="BX442" s="127"/>
      <c r="BY442" s="127"/>
      <c r="BZ442" s="127"/>
      <c r="CA442" s="127"/>
      <c r="CB442" s="127"/>
      <c r="CC442" s="127"/>
      <c r="CD442" s="127"/>
      <c r="CE442" s="127"/>
      <c r="CF442" s="127"/>
      <c r="CG442" s="127"/>
      <c r="CH442" s="127"/>
      <c r="CI442" s="127"/>
      <c r="CJ442" s="127"/>
      <c r="CK442" s="127"/>
      <c r="CL442" s="127"/>
      <c r="CM442" s="127"/>
      <c r="CN442" s="127"/>
      <c r="CO442" s="127"/>
      <c r="CP442" s="127"/>
      <c r="CQ442" s="127"/>
      <c r="CR442" s="127"/>
      <c r="CS442" s="127"/>
      <c r="CT442" s="127"/>
      <c r="CU442" s="127"/>
      <c r="CV442" s="127"/>
    </row>
    <row r="443" spans="1:100" ht="15.6" customHeight="1" x14ac:dyDescent="0.2">
      <c r="A443" s="127"/>
      <c r="B443" s="127"/>
      <c r="C443" s="127"/>
      <c r="D443" s="127"/>
      <c r="E443" s="127"/>
      <c r="F443" s="127"/>
      <c r="G443" s="127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7"/>
      <c r="X443" s="127"/>
      <c r="Y443" s="127"/>
      <c r="Z443" s="127"/>
      <c r="AA443" s="127"/>
      <c r="AB443" s="127"/>
      <c r="AC443" s="127"/>
      <c r="AD443" s="127"/>
      <c r="AE443" s="127"/>
      <c r="AF443" s="127"/>
      <c r="AG443" s="127"/>
      <c r="AH443" s="127"/>
      <c r="AI443" s="127"/>
      <c r="AJ443" s="127"/>
      <c r="AK443" s="127"/>
      <c r="AL443" s="127"/>
      <c r="AM443" s="127"/>
      <c r="AN443" s="127"/>
      <c r="AO443" s="127"/>
      <c r="AP443" s="127"/>
      <c r="AQ443" s="127"/>
      <c r="AR443" s="127"/>
      <c r="AS443" s="127"/>
      <c r="AT443" s="127"/>
      <c r="AU443" s="127"/>
      <c r="AV443" s="127"/>
      <c r="AW443" s="127"/>
      <c r="AX443" s="127"/>
      <c r="AY443" s="127"/>
      <c r="AZ443" s="127"/>
      <c r="BA443" s="127"/>
      <c r="BB443" s="127"/>
      <c r="BC443" s="127"/>
      <c r="BD443" s="127"/>
      <c r="BE443" s="127"/>
      <c r="BF443" s="127"/>
      <c r="BG443" s="127"/>
      <c r="BH443" s="127"/>
      <c r="BI443" s="127"/>
      <c r="BJ443" s="127"/>
      <c r="BK443" s="127"/>
      <c r="BL443" s="127"/>
      <c r="BM443" s="127"/>
      <c r="BN443" s="127"/>
      <c r="BO443" s="127"/>
      <c r="BP443" s="127"/>
      <c r="BQ443" s="127"/>
      <c r="BR443" s="127"/>
      <c r="BS443" s="127"/>
      <c r="BT443" s="127"/>
      <c r="BU443" s="127"/>
      <c r="BV443" s="127"/>
      <c r="BW443" s="127"/>
      <c r="BX443" s="127"/>
      <c r="BY443" s="127"/>
      <c r="BZ443" s="127"/>
      <c r="CA443" s="127"/>
      <c r="CB443" s="127"/>
      <c r="CC443" s="127"/>
      <c r="CD443" s="127"/>
      <c r="CE443" s="127"/>
      <c r="CF443" s="127"/>
      <c r="CG443" s="127"/>
      <c r="CH443" s="127"/>
      <c r="CI443" s="127"/>
      <c r="CJ443" s="127"/>
      <c r="CK443" s="127"/>
      <c r="CL443" s="127"/>
      <c r="CM443" s="127"/>
      <c r="CN443" s="127"/>
      <c r="CO443" s="127"/>
      <c r="CP443" s="127"/>
      <c r="CQ443" s="127"/>
      <c r="CR443" s="127"/>
      <c r="CS443" s="127"/>
      <c r="CT443" s="127"/>
      <c r="CU443" s="127"/>
      <c r="CV443" s="127"/>
    </row>
    <row r="444" spans="1:100" ht="15.6" customHeight="1" x14ac:dyDescent="0.2">
      <c r="A444" s="127"/>
      <c r="B444" s="127"/>
      <c r="C444" s="127"/>
      <c r="D444" s="127"/>
      <c r="E444" s="127"/>
      <c r="F444" s="127"/>
      <c r="G444" s="127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7"/>
      <c r="X444" s="127"/>
      <c r="Y444" s="127"/>
      <c r="Z444" s="127"/>
      <c r="AA444" s="127"/>
      <c r="AB444" s="127"/>
      <c r="AC444" s="127"/>
      <c r="AD444" s="127"/>
      <c r="AE444" s="127"/>
      <c r="AF444" s="127"/>
      <c r="AG444" s="127"/>
      <c r="AH444" s="127"/>
      <c r="AI444" s="127"/>
      <c r="AJ444" s="127"/>
      <c r="AK444" s="127"/>
      <c r="AL444" s="127"/>
      <c r="AM444" s="127"/>
      <c r="AN444" s="127"/>
      <c r="AO444" s="127"/>
      <c r="AP444" s="127"/>
      <c r="AQ444" s="127"/>
      <c r="AR444" s="127"/>
      <c r="AS444" s="127"/>
      <c r="AT444" s="127"/>
      <c r="AU444" s="127"/>
      <c r="AV444" s="127"/>
      <c r="AW444" s="127"/>
      <c r="AX444" s="127"/>
      <c r="AY444" s="127"/>
      <c r="AZ444" s="127"/>
      <c r="BA444" s="127"/>
      <c r="BB444" s="127"/>
      <c r="BC444" s="127"/>
      <c r="BD444" s="127"/>
      <c r="BE444" s="127"/>
      <c r="BF444" s="127"/>
      <c r="BG444" s="127"/>
      <c r="BH444" s="127"/>
      <c r="BI444" s="127"/>
      <c r="BJ444" s="127"/>
      <c r="BK444" s="127"/>
      <c r="BL444" s="127"/>
      <c r="BM444" s="127"/>
      <c r="BN444" s="127"/>
      <c r="BO444" s="127"/>
      <c r="BP444" s="127"/>
      <c r="BQ444" s="127"/>
      <c r="BR444" s="127"/>
      <c r="BS444" s="127"/>
      <c r="BT444" s="127"/>
      <c r="BU444" s="127"/>
      <c r="BV444" s="127"/>
      <c r="BW444" s="127"/>
      <c r="BX444" s="127"/>
      <c r="BY444" s="127"/>
      <c r="BZ444" s="127"/>
      <c r="CA444" s="127"/>
      <c r="CB444" s="127"/>
      <c r="CC444" s="127"/>
      <c r="CD444" s="127"/>
      <c r="CE444" s="127"/>
      <c r="CF444" s="127"/>
      <c r="CG444" s="127"/>
      <c r="CH444" s="127"/>
      <c r="CI444" s="127"/>
      <c r="CJ444" s="127"/>
      <c r="CK444" s="127"/>
      <c r="CL444" s="127"/>
      <c r="CM444" s="127"/>
      <c r="CN444" s="127"/>
      <c r="CO444" s="127"/>
      <c r="CP444" s="127"/>
      <c r="CQ444" s="127"/>
      <c r="CR444" s="127"/>
      <c r="CS444" s="127"/>
      <c r="CT444" s="127"/>
      <c r="CU444" s="127"/>
      <c r="CV444" s="127"/>
    </row>
    <row r="445" spans="1:100" ht="15.6" customHeight="1" x14ac:dyDescent="0.2">
      <c r="A445" s="127"/>
      <c r="B445" s="127"/>
      <c r="C445" s="127"/>
      <c r="D445" s="127"/>
      <c r="E445" s="127"/>
      <c r="F445" s="127"/>
      <c r="G445" s="127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7"/>
      <c r="X445" s="127"/>
      <c r="Y445" s="127"/>
      <c r="Z445" s="127"/>
      <c r="AA445" s="127"/>
      <c r="AB445" s="127"/>
      <c r="AC445" s="127"/>
      <c r="AD445" s="127"/>
      <c r="AE445" s="127"/>
      <c r="AF445" s="127"/>
      <c r="AG445" s="127"/>
      <c r="AH445" s="127"/>
      <c r="AI445" s="127"/>
      <c r="AJ445" s="127"/>
      <c r="AK445" s="127"/>
      <c r="AL445" s="127"/>
      <c r="AM445" s="127"/>
      <c r="AN445" s="127"/>
      <c r="AO445" s="127"/>
      <c r="AP445" s="127"/>
      <c r="AQ445" s="127"/>
      <c r="AR445" s="127"/>
      <c r="AS445" s="127"/>
      <c r="AT445" s="127"/>
      <c r="AU445" s="127"/>
      <c r="AV445" s="127"/>
      <c r="AW445" s="127"/>
      <c r="AX445" s="127"/>
      <c r="AY445" s="127"/>
      <c r="AZ445" s="127"/>
      <c r="BA445" s="127"/>
      <c r="BB445" s="127"/>
      <c r="BC445" s="127"/>
      <c r="BD445" s="127"/>
      <c r="BE445" s="127"/>
      <c r="BF445" s="127"/>
      <c r="BG445" s="127"/>
      <c r="BH445" s="127"/>
      <c r="BI445" s="127"/>
      <c r="BJ445" s="127"/>
      <c r="BK445" s="127"/>
      <c r="BL445" s="127"/>
      <c r="BM445" s="127"/>
      <c r="BN445" s="127"/>
      <c r="BO445" s="127"/>
      <c r="BP445" s="127"/>
      <c r="BQ445" s="127"/>
      <c r="BR445" s="127"/>
      <c r="BS445" s="127"/>
      <c r="BT445" s="127"/>
      <c r="BU445" s="127"/>
      <c r="BV445" s="127"/>
      <c r="BW445" s="127"/>
      <c r="BX445" s="127"/>
      <c r="BY445" s="127"/>
      <c r="BZ445" s="127"/>
      <c r="CA445" s="127"/>
      <c r="CB445" s="127"/>
      <c r="CC445" s="127"/>
      <c r="CD445" s="127"/>
      <c r="CE445" s="127"/>
      <c r="CF445" s="127"/>
      <c r="CG445" s="127"/>
      <c r="CH445" s="127"/>
      <c r="CI445" s="127"/>
      <c r="CJ445" s="127"/>
      <c r="CK445" s="127"/>
      <c r="CL445" s="127"/>
      <c r="CM445" s="127"/>
      <c r="CN445" s="127"/>
      <c r="CO445" s="127"/>
      <c r="CP445" s="127"/>
      <c r="CQ445" s="127"/>
      <c r="CR445" s="127"/>
      <c r="CS445" s="127"/>
      <c r="CT445" s="127"/>
      <c r="CU445" s="127"/>
      <c r="CV445" s="127"/>
    </row>
    <row r="446" spans="1:100" ht="15.6" customHeight="1" x14ac:dyDescent="0.2">
      <c r="A446" s="127"/>
      <c r="B446" s="127"/>
      <c r="C446" s="127"/>
      <c r="D446" s="127"/>
      <c r="E446" s="127"/>
      <c r="F446" s="127"/>
      <c r="G446" s="127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7"/>
      <c r="X446" s="127"/>
      <c r="Y446" s="127"/>
      <c r="Z446" s="127"/>
      <c r="AA446" s="127"/>
      <c r="AB446" s="127"/>
      <c r="AC446" s="127"/>
      <c r="AD446" s="127"/>
      <c r="AE446" s="127"/>
      <c r="AF446" s="127"/>
      <c r="AG446" s="127"/>
      <c r="AH446" s="127"/>
      <c r="AI446" s="127"/>
      <c r="AJ446" s="127"/>
      <c r="AK446" s="127"/>
      <c r="AL446" s="127"/>
      <c r="AM446" s="127"/>
      <c r="AN446" s="127"/>
      <c r="AO446" s="127"/>
      <c r="AP446" s="127"/>
      <c r="AQ446" s="127"/>
      <c r="AR446" s="127"/>
      <c r="AS446" s="127"/>
      <c r="AT446" s="127"/>
      <c r="AU446" s="127"/>
      <c r="AV446" s="127"/>
      <c r="AW446" s="127"/>
      <c r="AX446" s="127"/>
      <c r="AY446" s="127"/>
      <c r="AZ446" s="127"/>
      <c r="BA446" s="127"/>
      <c r="BB446" s="127"/>
      <c r="BC446" s="127"/>
      <c r="BD446" s="127"/>
      <c r="BE446" s="127"/>
      <c r="BF446" s="127"/>
      <c r="BG446" s="127"/>
      <c r="BH446" s="127"/>
      <c r="BI446" s="127"/>
      <c r="BJ446" s="127"/>
      <c r="BK446" s="127"/>
      <c r="BL446" s="127"/>
      <c r="BM446" s="127"/>
      <c r="BN446" s="127"/>
      <c r="BO446" s="127"/>
      <c r="BP446" s="127"/>
      <c r="BQ446" s="127"/>
      <c r="BR446" s="127"/>
      <c r="BS446" s="127"/>
      <c r="BT446" s="127"/>
      <c r="BU446" s="127"/>
      <c r="BV446" s="127"/>
      <c r="BW446" s="127"/>
      <c r="BX446" s="127"/>
      <c r="BY446" s="127"/>
      <c r="BZ446" s="127"/>
      <c r="CA446" s="127"/>
      <c r="CB446" s="127"/>
      <c r="CC446" s="127"/>
      <c r="CD446" s="127"/>
      <c r="CE446" s="127"/>
      <c r="CF446" s="127"/>
      <c r="CG446" s="127"/>
      <c r="CH446" s="127"/>
      <c r="CI446" s="127"/>
      <c r="CJ446" s="127"/>
      <c r="CK446" s="127"/>
      <c r="CL446" s="127"/>
      <c r="CM446" s="127"/>
      <c r="CN446" s="127"/>
      <c r="CO446" s="127"/>
      <c r="CP446" s="127"/>
      <c r="CQ446" s="127"/>
      <c r="CR446" s="127"/>
      <c r="CS446" s="127"/>
      <c r="CT446" s="127"/>
      <c r="CU446" s="127"/>
      <c r="CV446" s="127"/>
    </row>
    <row r="447" spans="1:100" ht="15.6" customHeight="1" x14ac:dyDescent="0.2">
      <c r="A447" s="127"/>
      <c r="B447" s="127"/>
      <c r="C447" s="127"/>
      <c r="D447" s="127"/>
      <c r="E447" s="127"/>
      <c r="F447" s="127"/>
      <c r="G447" s="127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7"/>
      <c r="X447" s="127"/>
      <c r="Y447" s="127"/>
      <c r="Z447" s="127"/>
      <c r="AA447" s="127"/>
      <c r="AB447" s="127"/>
      <c r="AC447" s="127"/>
      <c r="AD447" s="127"/>
      <c r="AE447" s="127"/>
      <c r="AF447" s="127"/>
      <c r="AG447" s="127"/>
      <c r="AH447" s="127"/>
      <c r="AI447" s="127"/>
      <c r="AJ447" s="127"/>
      <c r="AK447" s="127"/>
      <c r="AL447" s="127"/>
      <c r="AM447" s="127"/>
      <c r="AN447" s="127"/>
      <c r="AO447" s="127"/>
      <c r="AP447" s="127"/>
      <c r="AQ447" s="127"/>
      <c r="AR447" s="127"/>
      <c r="AS447" s="127"/>
      <c r="AT447" s="127"/>
      <c r="AU447" s="127"/>
      <c r="AV447" s="127"/>
      <c r="AW447" s="127"/>
      <c r="AX447" s="127"/>
      <c r="AY447" s="127"/>
      <c r="AZ447" s="127"/>
      <c r="BA447" s="127"/>
      <c r="BB447" s="127"/>
      <c r="BC447" s="127"/>
      <c r="BD447" s="127"/>
      <c r="BE447" s="127"/>
      <c r="BF447" s="127"/>
      <c r="BG447" s="127"/>
      <c r="BH447" s="127"/>
      <c r="BI447" s="127"/>
      <c r="BJ447" s="127"/>
      <c r="BK447" s="127"/>
      <c r="BL447" s="127"/>
      <c r="BM447" s="127"/>
      <c r="BN447" s="127"/>
      <c r="BO447" s="127"/>
      <c r="BP447" s="127"/>
      <c r="BQ447" s="127"/>
      <c r="BR447" s="127"/>
      <c r="BS447" s="127"/>
      <c r="BT447" s="127"/>
      <c r="BU447" s="127"/>
      <c r="BV447" s="127"/>
      <c r="BW447" s="127"/>
      <c r="BX447" s="127"/>
      <c r="BY447" s="127"/>
      <c r="BZ447" s="127"/>
      <c r="CA447" s="127"/>
      <c r="CB447" s="127"/>
      <c r="CC447" s="127"/>
      <c r="CD447" s="127"/>
      <c r="CE447" s="127"/>
      <c r="CF447" s="127"/>
      <c r="CG447" s="127"/>
      <c r="CH447" s="127"/>
      <c r="CI447" s="127"/>
      <c r="CJ447" s="127"/>
      <c r="CK447" s="127"/>
      <c r="CL447" s="127"/>
      <c r="CM447" s="127"/>
      <c r="CN447" s="127"/>
      <c r="CO447" s="127"/>
      <c r="CP447" s="127"/>
      <c r="CQ447" s="127"/>
      <c r="CR447" s="127"/>
      <c r="CS447" s="127"/>
      <c r="CT447" s="127"/>
      <c r="CU447" s="127"/>
      <c r="CV447" s="127"/>
    </row>
    <row r="448" spans="1:100" ht="15.6" customHeight="1" x14ac:dyDescent="0.2">
      <c r="A448" s="127"/>
      <c r="B448" s="127"/>
      <c r="C448" s="127"/>
      <c r="D448" s="127"/>
      <c r="E448" s="127"/>
      <c r="F448" s="127"/>
      <c r="G448" s="127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7"/>
      <c r="X448" s="127"/>
      <c r="Y448" s="127"/>
      <c r="Z448" s="127"/>
      <c r="AA448" s="127"/>
      <c r="AB448" s="127"/>
      <c r="AC448" s="127"/>
      <c r="AD448" s="127"/>
      <c r="AE448" s="127"/>
      <c r="AF448" s="127"/>
      <c r="AG448" s="127"/>
      <c r="AH448" s="127"/>
      <c r="AI448" s="127"/>
      <c r="AJ448" s="127"/>
      <c r="AK448" s="127"/>
      <c r="AL448" s="127"/>
      <c r="AM448" s="127"/>
      <c r="AN448" s="127"/>
      <c r="AO448" s="127"/>
      <c r="AP448" s="127"/>
      <c r="AQ448" s="127"/>
      <c r="AR448" s="127"/>
      <c r="AS448" s="127"/>
      <c r="AT448" s="127"/>
      <c r="AU448" s="127"/>
      <c r="AV448" s="127"/>
      <c r="AW448" s="127"/>
      <c r="AX448" s="127"/>
      <c r="AY448" s="127"/>
      <c r="AZ448" s="127"/>
      <c r="BA448" s="127"/>
      <c r="BB448" s="127"/>
      <c r="BC448" s="127"/>
      <c r="BD448" s="127"/>
      <c r="BE448" s="127"/>
      <c r="BF448" s="127"/>
      <c r="BG448" s="127"/>
      <c r="BH448" s="127"/>
      <c r="BI448" s="127"/>
      <c r="BJ448" s="127"/>
      <c r="BK448" s="127"/>
      <c r="BL448" s="127"/>
      <c r="BM448" s="127"/>
      <c r="BN448" s="127"/>
      <c r="BO448" s="127"/>
      <c r="BP448" s="127"/>
      <c r="BQ448" s="127"/>
      <c r="BR448" s="127"/>
      <c r="BS448" s="127"/>
      <c r="BT448" s="127"/>
      <c r="BU448" s="127"/>
      <c r="BV448" s="127"/>
      <c r="BW448" s="127"/>
      <c r="BX448" s="127"/>
      <c r="BY448" s="127"/>
      <c r="BZ448" s="127"/>
      <c r="CA448" s="127"/>
      <c r="CB448" s="127"/>
      <c r="CC448" s="127"/>
      <c r="CD448" s="127"/>
      <c r="CE448" s="127"/>
      <c r="CF448" s="127"/>
      <c r="CG448" s="127"/>
      <c r="CH448" s="127"/>
      <c r="CI448" s="127"/>
      <c r="CJ448" s="127"/>
      <c r="CK448" s="127"/>
      <c r="CL448" s="127"/>
      <c r="CM448" s="127"/>
      <c r="CN448" s="127"/>
      <c r="CO448" s="127"/>
      <c r="CP448" s="127"/>
      <c r="CQ448" s="127"/>
      <c r="CR448" s="127"/>
      <c r="CS448" s="127"/>
      <c r="CT448" s="127"/>
      <c r="CU448" s="127"/>
      <c r="CV448" s="127"/>
    </row>
    <row r="449" spans="1:100" ht="15.6" customHeight="1" x14ac:dyDescent="0.2">
      <c r="A449" s="127"/>
      <c r="B449" s="127"/>
      <c r="C449" s="127"/>
      <c r="D449" s="127"/>
      <c r="E449" s="127"/>
      <c r="F449" s="127"/>
      <c r="G449" s="127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7"/>
      <c r="X449" s="127"/>
      <c r="Y449" s="127"/>
      <c r="Z449" s="127"/>
      <c r="AA449" s="127"/>
      <c r="AB449" s="127"/>
      <c r="AC449" s="127"/>
      <c r="AD449" s="127"/>
      <c r="AE449" s="127"/>
      <c r="AF449" s="127"/>
      <c r="AG449" s="127"/>
      <c r="AH449" s="127"/>
      <c r="AI449" s="127"/>
      <c r="AJ449" s="127"/>
      <c r="AK449" s="127"/>
      <c r="AL449" s="127"/>
      <c r="AM449" s="127"/>
      <c r="AN449" s="127"/>
      <c r="AO449" s="127"/>
      <c r="AP449" s="127"/>
      <c r="AQ449" s="127"/>
      <c r="AR449" s="127"/>
      <c r="AS449" s="127"/>
      <c r="AT449" s="127"/>
      <c r="AU449" s="127"/>
      <c r="AV449" s="127"/>
      <c r="AW449" s="127"/>
      <c r="AX449" s="127"/>
      <c r="AY449" s="127"/>
      <c r="AZ449" s="127"/>
      <c r="BA449" s="127"/>
      <c r="BB449" s="127"/>
      <c r="BC449" s="127"/>
      <c r="BD449" s="127"/>
      <c r="BE449" s="127"/>
      <c r="BF449" s="127"/>
      <c r="BG449" s="127"/>
      <c r="BH449" s="127"/>
      <c r="BI449" s="127"/>
      <c r="BJ449" s="127"/>
      <c r="BK449" s="127"/>
      <c r="BL449" s="127"/>
      <c r="BM449" s="127"/>
      <c r="BN449" s="127"/>
      <c r="BO449" s="127"/>
      <c r="BP449" s="127"/>
      <c r="BQ449" s="127"/>
      <c r="BR449" s="127"/>
      <c r="BS449" s="127"/>
      <c r="BT449" s="127"/>
      <c r="BU449" s="127"/>
      <c r="BV449" s="127"/>
      <c r="BW449" s="127"/>
      <c r="BX449" s="127"/>
      <c r="BY449" s="127"/>
      <c r="BZ449" s="127"/>
      <c r="CA449" s="127"/>
      <c r="CB449" s="127"/>
      <c r="CC449" s="127"/>
      <c r="CD449" s="127"/>
      <c r="CE449" s="127"/>
      <c r="CF449" s="127"/>
      <c r="CG449" s="127"/>
      <c r="CH449" s="127"/>
      <c r="CI449" s="127"/>
      <c r="CJ449" s="127"/>
      <c r="CK449" s="127"/>
      <c r="CL449" s="127"/>
      <c r="CM449" s="127"/>
      <c r="CN449" s="127"/>
      <c r="CO449" s="127"/>
      <c r="CP449" s="127"/>
      <c r="CQ449" s="127"/>
      <c r="CR449" s="127"/>
      <c r="CS449" s="127"/>
      <c r="CT449" s="127"/>
      <c r="CU449" s="127"/>
      <c r="CV449" s="127"/>
    </row>
    <row r="450" spans="1:100" ht="15.6" customHeight="1" x14ac:dyDescent="0.2">
      <c r="A450" s="127"/>
      <c r="B450" s="127"/>
      <c r="C450" s="127"/>
      <c r="D450" s="127"/>
      <c r="E450" s="127"/>
      <c r="F450" s="127"/>
      <c r="G450" s="127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7"/>
      <c r="X450" s="127"/>
      <c r="Y450" s="127"/>
      <c r="Z450" s="127"/>
      <c r="AA450" s="127"/>
      <c r="AB450" s="127"/>
      <c r="AC450" s="127"/>
      <c r="AD450" s="127"/>
      <c r="AE450" s="127"/>
      <c r="AF450" s="127"/>
      <c r="AG450" s="127"/>
      <c r="AH450" s="127"/>
      <c r="AI450" s="127"/>
      <c r="AJ450" s="127"/>
      <c r="AK450" s="127"/>
      <c r="AL450" s="127"/>
      <c r="AM450" s="127"/>
      <c r="AN450" s="127"/>
      <c r="AO450" s="127"/>
      <c r="AP450" s="127"/>
      <c r="AQ450" s="127"/>
      <c r="AR450" s="127"/>
      <c r="AS450" s="127"/>
      <c r="AT450" s="127"/>
      <c r="AU450" s="127"/>
      <c r="AV450" s="127"/>
      <c r="AW450" s="127"/>
      <c r="AX450" s="127"/>
      <c r="AY450" s="127"/>
      <c r="AZ450" s="127"/>
      <c r="BA450" s="127"/>
      <c r="BB450" s="127"/>
      <c r="BC450" s="127"/>
      <c r="BD450" s="127"/>
      <c r="BE450" s="127"/>
      <c r="BF450" s="127"/>
      <c r="BG450" s="127"/>
      <c r="BH450" s="127"/>
      <c r="BI450" s="127"/>
      <c r="BJ450" s="127"/>
      <c r="BK450" s="127"/>
      <c r="BL450" s="127"/>
      <c r="BM450" s="127"/>
      <c r="BN450" s="127"/>
      <c r="BO450" s="127"/>
      <c r="BP450" s="127"/>
      <c r="BQ450" s="127"/>
      <c r="BR450" s="127"/>
      <c r="BS450" s="127"/>
      <c r="BT450" s="127"/>
      <c r="BU450" s="127"/>
      <c r="BV450" s="127"/>
      <c r="BW450" s="127"/>
      <c r="BX450" s="127"/>
      <c r="BY450" s="127"/>
      <c r="BZ450" s="127"/>
      <c r="CA450" s="127"/>
      <c r="CB450" s="127"/>
      <c r="CC450" s="127"/>
      <c r="CD450" s="127"/>
      <c r="CE450" s="127"/>
      <c r="CF450" s="127"/>
      <c r="CG450" s="127"/>
      <c r="CH450" s="127"/>
      <c r="CI450" s="127"/>
      <c r="CJ450" s="127"/>
      <c r="CK450" s="127"/>
      <c r="CL450" s="127"/>
      <c r="CM450" s="127"/>
      <c r="CN450" s="127"/>
      <c r="CO450" s="127"/>
      <c r="CP450" s="127"/>
      <c r="CQ450" s="127"/>
      <c r="CR450" s="127"/>
      <c r="CS450" s="127"/>
      <c r="CT450" s="127"/>
      <c r="CU450" s="127"/>
      <c r="CV450" s="127"/>
    </row>
    <row r="451" spans="1:100" ht="15.6" customHeight="1" x14ac:dyDescent="0.2">
      <c r="A451" s="127"/>
      <c r="B451" s="127"/>
      <c r="C451" s="127"/>
      <c r="D451" s="127"/>
      <c r="E451" s="127"/>
      <c r="F451" s="127"/>
      <c r="G451" s="127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7"/>
      <c r="X451" s="127"/>
      <c r="Y451" s="127"/>
      <c r="Z451" s="127"/>
      <c r="AA451" s="127"/>
      <c r="AB451" s="127"/>
      <c r="AC451" s="127"/>
      <c r="AD451" s="127"/>
      <c r="AE451" s="127"/>
      <c r="AF451" s="127"/>
      <c r="AG451" s="127"/>
      <c r="AH451" s="127"/>
      <c r="AI451" s="127"/>
      <c r="AJ451" s="127"/>
      <c r="AK451" s="127"/>
      <c r="AL451" s="127"/>
      <c r="AM451" s="127"/>
      <c r="AN451" s="127"/>
      <c r="AO451" s="127"/>
      <c r="AP451" s="127"/>
      <c r="AQ451" s="127"/>
      <c r="AR451" s="127"/>
      <c r="AS451" s="127"/>
      <c r="AT451" s="127"/>
      <c r="AU451" s="127"/>
      <c r="AV451" s="127"/>
      <c r="AW451" s="127"/>
      <c r="AX451" s="127"/>
      <c r="AY451" s="127"/>
      <c r="AZ451" s="127"/>
      <c r="BA451" s="127"/>
      <c r="BB451" s="127"/>
      <c r="BC451" s="127"/>
      <c r="BD451" s="127"/>
      <c r="BE451" s="127"/>
      <c r="BF451" s="127"/>
      <c r="BG451" s="127"/>
      <c r="BH451" s="127"/>
      <c r="BI451" s="127"/>
      <c r="BJ451" s="127"/>
      <c r="BK451" s="127"/>
      <c r="BL451" s="127"/>
      <c r="BM451" s="127"/>
      <c r="BN451" s="127"/>
      <c r="BO451" s="127"/>
      <c r="BP451" s="127"/>
      <c r="BQ451" s="127"/>
      <c r="BR451" s="127"/>
      <c r="BS451" s="127"/>
      <c r="BT451" s="127"/>
      <c r="BU451" s="127"/>
      <c r="BV451" s="127"/>
      <c r="BW451" s="127"/>
      <c r="BX451" s="127"/>
      <c r="BY451" s="127"/>
      <c r="BZ451" s="127"/>
      <c r="CA451" s="127"/>
      <c r="CB451" s="127"/>
      <c r="CC451" s="127"/>
      <c r="CD451" s="127"/>
      <c r="CE451" s="127"/>
      <c r="CF451" s="127"/>
      <c r="CG451" s="127"/>
      <c r="CH451" s="127"/>
      <c r="CI451" s="127"/>
      <c r="CJ451" s="127"/>
      <c r="CK451" s="127"/>
      <c r="CL451" s="127"/>
      <c r="CM451" s="127"/>
      <c r="CN451" s="127"/>
      <c r="CO451" s="127"/>
      <c r="CP451" s="127"/>
      <c r="CQ451" s="127"/>
      <c r="CR451" s="127"/>
      <c r="CS451" s="127"/>
      <c r="CT451" s="127"/>
      <c r="CU451" s="127"/>
      <c r="CV451" s="127"/>
    </row>
    <row r="452" spans="1:100" ht="15.6" customHeight="1" x14ac:dyDescent="0.2">
      <c r="A452" s="127"/>
      <c r="B452" s="127"/>
      <c r="C452" s="127"/>
      <c r="D452" s="127"/>
      <c r="E452" s="127"/>
      <c r="F452" s="127"/>
      <c r="G452" s="127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7"/>
      <c r="X452" s="127"/>
      <c r="Y452" s="127"/>
      <c r="Z452" s="127"/>
      <c r="AA452" s="127"/>
      <c r="AB452" s="127"/>
      <c r="AC452" s="127"/>
      <c r="AD452" s="127"/>
      <c r="AE452" s="127"/>
      <c r="AF452" s="127"/>
      <c r="AG452" s="127"/>
      <c r="AH452" s="127"/>
      <c r="AI452" s="127"/>
      <c r="AJ452" s="127"/>
      <c r="AK452" s="127"/>
      <c r="AL452" s="127"/>
      <c r="AM452" s="127"/>
      <c r="AN452" s="127"/>
      <c r="AO452" s="127"/>
      <c r="AP452" s="127"/>
      <c r="AQ452" s="127"/>
      <c r="AR452" s="127"/>
      <c r="AS452" s="127"/>
      <c r="AT452" s="127"/>
      <c r="AU452" s="127"/>
      <c r="AV452" s="127"/>
      <c r="AW452" s="127"/>
      <c r="AX452" s="127"/>
      <c r="AY452" s="127"/>
      <c r="AZ452" s="127"/>
      <c r="BA452" s="127"/>
      <c r="BB452" s="127"/>
      <c r="BC452" s="127"/>
      <c r="BD452" s="127"/>
      <c r="BE452" s="127"/>
      <c r="BF452" s="127"/>
      <c r="BG452" s="127"/>
      <c r="BH452" s="127"/>
      <c r="BI452" s="127"/>
      <c r="BJ452" s="127"/>
      <c r="BK452" s="127"/>
      <c r="BL452" s="127"/>
      <c r="BM452" s="127"/>
      <c r="BN452" s="127"/>
      <c r="BO452" s="127"/>
      <c r="BP452" s="127"/>
      <c r="BQ452" s="127"/>
      <c r="BR452" s="127"/>
      <c r="BS452" s="127"/>
      <c r="BT452" s="127"/>
      <c r="BU452" s="127"/>
      <c r="BV452" s="127"/>
      <c r="BW452" s="127"/>
      <c r="BX452" s="127"/>
      <c r="BY452" s="127"/>
      <c r="BZ452" s="127"/>
      <c r="CA452" s="127"/>
      <c r="CB452" s="127"/>
      <c r="CC452" s="127"/>
      <c r="CD452" s="127"/>
      <c r="CE452" s="127"/>
      <c r="CF452" s="127"/>
      <c r="CG452" s="127"/>
      <c r="CH452" s="127"/>
      <c r="CI452" s="127"/>
      <c r="CJ452" s="127"/>
      <c r="CK452" s="127"/>
      <c r="CL452" s="127"/>
      <c r="CM452" s="127"/>
      <c r="CN452" s="127"/>
      <c r="CO452" s="127"/>
      <c r="CP452" s="127"/>
      <c r="CQ452" s="127"/>
      <c r="CR452" s="127"/>
      <c r="CS452" s="127"/>
      <c r="CT452" s="127"/>
      <c r="CU452" s="127"/>
      <c r="CV452" s="127"/>
    </row>
    <row r="453" spans="1:100" ht="15.6" customHeight="1" x14ac:dyDescent="0.2">
      <c r="A453" s="127"/>
      <c r="B453" s="127"/>
      <c r="C453" s="127"/>
      <c r="D453" s="127"/>
      <c r="E453" s="127"/>
      <c r="F453" s="127"/>
      <c r="G453" s="127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7"/>
      <c r="X453" s="127"/>
      <c r="Y453" s="127"/>
      <c r="Z453" s="127"/>
      <c r="AA453" s="127"/>
      <c r="AB453" s="127"/>
      <c r="AC453" s="127"/>
      <c r="AD453" s="127"/>
      <c r="AE453" s="127"/>
      <c r="AF453" s="127"/>
      <c r="AG453" s="127"/>
      <c r="AH453" s="127"/>
      <c r="AI453" s="127"/>
      <c r="AJ453" s="127"/>
      <c r="AK453" s="127"/>
      <c r="AL453" s="127"/>
      <c r="AM453" s="127"/>
      <c r="AN453" s="127"/>
      <c r="AO453" s="127"/>
      <c r="AP453" s="127"/>
      <c r="AQ453" s="127"/>
      <c r="AR453" s="127"/>
      <c r="AS453" s="127"/>
      <c r="AT453" s="127"/>
      <c r="AU453" s="127"/>
      <c r="AV453" s="127"/>
      <c r="AW453" s="127"/>
      <c r="AX453" s="127"/>
      <c r="AY453" s="127"/>
      <c r="AZ453" s="127"/>
      <c r="BA453" s="127"/>
      <c r="BB453" s="127"/>
      <c r="BC453" s="127"/>
      <c r="BD453" s="127"/>
      <c r="BE453" s="127"/>
      <c r="BF453" s="127"/>
      <c r="BG453" s="127"/>
      <c r="BH453" s="127"/>
      <c r="BI453" s="127"/>
      <c r="BJ453" s="127"/>
      <c r="BK453" s="127"/>
      <c r="BL453" s="127"/>
      <c r="BM453" s="127"/>
      <c r="BN453" s="127"/>
      <c r="BO453" s="127"/>
      <c r="BP453" s="127"/>
      <c r="BQ453" s="127"/>
      <c r="BR453" s="127"/>
      <c r="BS453" s="127"/>
      <c r="BT453" s="127"/>
      <c r="BU453" s="127"/>
      <c r="BV453" s="127"/>
      <c r="BW453" s="127"/>
      <c r="BX453" s="127"/>
      <c r="BY453" s="127"/>
      <c r="BZ453" s="127"/>
      <c r="CA453" s="127"/>
      <c r="CB453" s="127"/>
      <c r="CC453" s="127"/>
      <c r="CD453" s="127"/>
      <c r="CE453" s="127"/>
      <c r="CF453" s="127"/>
      <c r="CG453" s="127"/>
      <c r="CH453" s="127"/>
      <c r="CI453" s="127"/>
      <c r="CJ453" s="127"/>
      <c r="CK453" s="127"/>
      <c r="CL453" s="127"/>
      <c r="CM453" s="127"/>
      <c r="CN453" s="127"/>
      <c r="CO453" s="127"/>
      <c r="CP453" s="127"/>
      <c r="CQ453" s="127"/>
      <c r="CR453" s="127"/>
      <c r="CS453" s="127"/>
      <c r="CT453" s="127"/>
      <c r="CU453" s="127"/>
      <c r="CV453" s="127"/>
    </row>
    <row r="454" spans="1:100" ht="15.6" customHeight="1" x14ac:dyDescent="0.2">
      <c r="A454" s="127"/>
      <c r="B454" s="127"/>
      <c r="C454" s="127"/>
      <c r="D454" s="127"/>
      <c r="E454" s="127"/>
      <c r="F454" s="127"/>
      <c r="G454" s="127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7"/>
      <c r="X454" s="127"/>
      <c r="Y454" s="127"/>
      <c r="Z454" s="127"/>
      <c r="AA454" s="127"/>
      <c r="AB454" s="127"/>
      <c r="AC454" s="127"/>
      <c r="AD454" s="127"/>
      <c r="AE454" s="127"/>
      <c r="AF454" s="127"/>
      <c r="AG454" s="127"/>
      <c r="AH454" s="127"/>
      <c r="AI454" s="127"/>
      <c r="AJ454" s="127"/>
      <c r="AK454" s="127"/>
      <c r="AL454" s="127"/>
      <c r="AM454" s="127"/>
      <c r="AN454" s="127"/>
      <c r="AO454" s="127"/>
      <c r="AP454" s="127"/>
      <c r="AQ454" s="127"/>
      <c r="AR454" s="127"/>
      <c r="AS454" s="127"/>
      <c r="AT454" s="127"/>
      <c r="AU454" s="127"/>
      <c r="AV454" s="127"/>
      <c r="AW454" s="127"/>
      <c r="AX454" s="127"/>
      <c r="AY454" s="127"/>
      <c r="AZ454" s="127"/>
      <c r="BA454" s="127"/>
      <c r="BB454" s="127"/>
      <c r="BC454" s="127"/>
      <c r="BD454" s="127"/>
      <c r="BE454" s="127"/>
      <c r="BF454" s="127"/>
      <c r="BG454" s="127"/>
      <c r="BH454" s="127"/>
      <c r="BI454" s="127"/>
      <c r="BJ454" s="127"/>
      <c r="BK454" s="127"/>
      <c r="BL454" s="127"/>
      <c r="BM454" s="127"/>
      <c r="BN454" s="127"/>
      <c r="BO454" s="127"/>
      <c r="BP454" s="127"/>
      <c r="BQ454" s="127"/>
      <c r="BR454" s="127"/>
      <c r="BS454" s="127"/>
      <c r="BT454" s="127"/>
      <c r="BU454" s="127"/>
      <c r="BV454" s="127"/>
      <c r="BW454" s="127"/>
      <c r="BX454" s="127"/>
      <c r="BY454" s="127"/>
      <c r="BZ454" s="127"/>
      <c r="CA454" s="127"/>
      <c r="CB454" s="127"/>
      <c r="CC454" s="127"/>
      <c r="CD454" s="127"/>
      <c r="CE454" s="127"/>
      <c r="CF454" s="127"/>
      <c r="CG454" s="127"/>
      <c r="CH454" s="127"/>
      <c r="CI454" s="127"/>
      <c r="CJ454" s="127"/>
      <c r="CK454" s="127"/>
      <c r="CL454" s="127"/>
      <c r="CM454" s="127"/>
      <c r="CN454" s="127"/>
      <c r="CO454" s="127"/>
      <c r="CP454" s="127"/>
      <c r="CQ454" s="127"/>
      <c r="CR454" s="127"/>
      <c r="CS454" s="127"/>
      <c r="CT454" s="127"/>
      <c r="CU454" s="127"/>
      <c r="CV454" s="127"/>
    </row>
    <row r="455" spans="1:100" ht="15.6" customHeight="1" x14ac:dyDescent="0.2">
      <c r="A455" s="127"/>
      <c r="B455" s="127"/>
      <c r="C455" s="127"/>
      <c r="D455" s="127"/>
      <c r="E455" s="127"/>
      <c r="F455" s="127"/>
      <c r="G455" s="127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7"/>
      <c r="X455" s="127"/>
      <c r="Y455" s="127"/>
      <c r="Z455" s="127"/>
      <c r="AA455" s="127"/>
      <c r="AB455" s="127"/>
      <c r="AC455" s="127"/>
      <c r="AD455" s="127"/>
      <c r="AE455" s="127"/>
      <c r="AF455" s="127"/>
      <c r="AG455" s="127"/>
      <c r="AH455" s="127"/>
      <c r="AI455" s="127"/>
      <c r="AJ455" s="127"/>
      <c r="AK455" s="127"/>
      <c r="AL455" s="127"/>
      <c r="AM455" s="127"/>
      <c r="AN455" s="127"/>
      <c r="AO455" s="127"/>
      <c r="AP455" s="127"/>
      <c r="AQ455" s="127"/>
      <c r="AR455" s="127"/>
      <c r="AS455" s="127"/>
      <c r="AT455" s="127"/>
      <c r="AU455" s="127"/>
      <c r="AV455" s="127"/>
      <c r="AW455" s="127"/>
      <c r="AX455" s="127"/>
      <c r="AY455" s="127"/>
      <c r="AZ455" s="127"/>
      <c r="BA455" s="127"/>
      <c r="BB455" s="127"/>
      <c r="BC455" s="127"/>
      <c r="BD455" s="127"/>
      <c r="BE455" s="127"/>
      <c r="BF455" s="127"/>
      <c r="BG455" s="127"/>
      <c r="BH455" s="127"/>
      <c r="BI455" s="127"/>
      <c r="BJ455" s="127"/>
      <c r="BK455" s="127"/>
      <c r="BL455" s="127"/>
      <c r="BM455" s="127"/>
      <c r="BN455" s="127"/>
      <c r="BO455" s="127"/>
      <c r="BP455" s="127"/>
      <c r="BQ455" s="127"/>
      <c r="BR455" s="127"/>
      <c r="BS455" s="127"/>
      <c r="BT455" s="127"/>
      <c r="BU455" s="127"/>
      <c r="BV455" s="127"/>
      <c r="BW455" s="127"/>
      <c r="BX455" s="127"/>
      <c r="BY455" s="127"/>
      <c r="BZ455" s="127"/>
      <c r="CA455" s="127"/>
      <c r="CB455" s="127"/>
      <c r="CC455" s="127"/>
      <c r="CD455" s="127"/>
      <c r="CE455" s="127"/>
      <c r="CF455" s="127"/>
      <c r="CG455" s="127"/>
      <c r="CH455" s="127"/>
      <c r="CI455" s="127"/>
      <c r="CJ455" s="127"/>
      <c r="CK455" s="127"/>
      <c r="CL455" s="127"/>
      <c r="CM455" s="127"/>
      <c r="CN455" s="127"/>
      <c r="CO455" s="127"/>
      <c r="CP455" s="127"/>
      <c r="CQ455" s="127"/>
      <c r="CR455" s="127"/>
      <c r="CS455" s="127"/>
      <c r="CT455" s="127"/>
      <c r="CU455" s="127"/>
      <c r="CV455" s="127"/>
    </row>
    <row r="456" spans="1:100" ht="15.6" customHeight="1" x14ac:dyDescent="0.2">
      <c r="A456" s="127"/>
      <c r="B456" s="127"/>
      <c r="C456" s="127"/>
      <c r="D456" s="127"/>
      <c r="E456" s="127"/>
      <c r="F456" s="127"/>
      <c r="G456" s="127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7"/>
      <c r="X456" s="127"/>
      <c r="Y456" s="127"/>
      <c r="Z456" s="127"/>
      <c r="AA456" s="127"/>
      <c r="AB456" s="127"/>
      <c r="AC456" s="127"/>
      <c r="AD456" s="127"/>
      <c r="AE456" s="127"/>
      <c r="AF456" s="127"/>
      <c r="AG456" s="127"/>
      <c r="AH456" s="127"/>
      <c r="AI456" s="127"/>
      <c r="AJ456" s="127"/>
      <c r="AK456" s="127"/>
      <c r="AL456" s="127"/>
      <c r="AM456" s="127"/>
      <c r="AN456" s="127"/>
      <c r="AO456" s="127"/>
      <c r="AP456" s="127"/>
      <c r="AQ456" s="127"/>
      <c r="AR456" s="127"/>
      <c r="AS456" s="127"/>
      <c r="AT456" s="127"/>
      <c r="AU456" s="127"/>
      <c r="AV456" s="127"/>
      <c r="AW456" s="127"/>
      <c r="AX456" s="127"/>
      <c r="AY456" s="127"/>
      <c r="AZ456" s="127"/>
      <c r="BA456" s="127"/>
      <c r="BB456" s="127"/>
      <c r="BC456" s="127"/>
      <c r="BD456" s="127"/>
      <c r="BE456" s="127"/>
      <c r="BF456" s="127"/>
      <c r="BG456" s="127"/>
      <c r="BH456" s="127"/>
      <c r="BI456" s="127"/>
      <c r="BJ456" s="127"/>
      <c r="BK456" s="127"/>
      <c r="BL456" s="127"/>
      <c r="BM456" s="127"/>
      <c r="BN456" s="127"/>
      <c r="BO456" s="127"/>
      <c r="BP456" s="127"/>
      <c r="BQ456" s="127"/>
      <c r="BR456" s="127"/>
      <c r="BS456" s="127"/>
      <c r="BT456" s="127"/>
      <c r="BU456" s="127"/>
      <c r="BV456" s="127"/>
      <c r="BW456" s="127"/>
      <c r="BX456" s="127"/>
      <c r="BY456" s="127"/>
      <c r="BZ456" s="127"/>
      <c r="CA456" s="127"/>
      <c r="CB456" s="127"/>
      <c r="CC456" s="127"/>
      <c r="CD456" s="127"/>
      <c r="CE456" s="127"/>
      <c r="CF456" s="127"/>
      <c r="CG456" s="127"/>
      <c r="CH456" s="127"/>
      <c r="CI456" s="127"/>
      <c r="CJ456" s="127"/>
      <c r="CK456" s="127"/>
      <c r="CL456" s="127"/>
      <c r="CM456" s="127"/>
      <c r="CN456" s="127"/>
      <c r="CO456" s="127"/>
      <c r="CP456" s="127"/>
      <c r="CQ456" s="127"/>
      <c r="CR456" s="127"/>
      <c r="CS456" s="127"/>
      <c r="CT456" s="127"/>
      <c r="CU456" s="127"/>
      <c r="CV456" s="127"/>
    </row>
    <row r="457" spans="1:100" ht="15.6" customHeight="1" x14ac:dyDescent="0.2">
      <c r="A457" s="127"/>
      <c r="B457" s="127"/>
      <c r="C457" s="127"/>
      <c r="D457" s="127"/>
      <c r="E457" s="127"/>
      <c r="F457" s="127"/>
      <c r="G457" s="127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7"/>
      <c r="X457" s="127"/>
      <c r="Y457" s="127"/>
      <c r="Z457" s="127"/>
      <c r="AA457" s="127"/>
      <c r="AB457" s="127"/>
      <c r="AC457" s="127"/>
      <c r="AD457" s="127"/>
      <c r="AE457" s="127"/>
      <c r="AF457" s="127"/>
      <c r="AG457" s="127"/>
      <c r="AH457" s="127"/>
      <c r="AI457" s="127"/>
      <c r="AJ457" s="127"/>
      <c r="AK457" s="127"/>
      <c r="AL457" s="127"/>
      <c r="AM457" s="127"/>
      <c r="AN457" s="127"/>
      <c r="AO457" s="127"/>
      <c r="AP457" s="127"/>
      <c r="AQ457" s="127"/>
      <c r="AR457" s="127"/>
      <c r="AS457" s="127"/>
      <c r="AT457" s="127"/>
      <c r="AU457" s="127"/>
      <c r="AV457" s="127"/>
      <c r="AW457" s="127"/>
      <c r="AX457" s="127"/>
      <c r="AY457" s="127"/>
      <c r="AZ457" s="127"/>
      <c r="BA457" s="127"/>
      <c r="BB457" s="127"/>
      <c r="BC457" s="127"/>
      <c r="BD457" s="127"/>
      <c r="BE457" s="127"/>
      <c r="BF457" s="127"/>
      <c r="BG457" s="127"/>
      <c r="BH457" s="127"/>
      <c r="BI457" s="127"/>
      <c r="BJ457" s="127"/>
      <c r="BK457" s="127"/>
      <c r="BL457" s="127"/>
      <c r="BM457" s="127"/>
      <c r="BN457" s="127"/>
      <c r="BO457" s="127"/>
      <c r="BP457" s="127"/>
      <c r="BQ457" s="127"/>
      <c r="BR457" s="127"/>
      <c r="BS457" s="127"/>
      <c r="BT457" s="127"/>
      <c r="BU457" s="127"/>
      <c r="BV457" s="127"/>
      <c r="BW457" s="127"/>
      <c r="BX457" s="127"/>
      <c r="BY457" s="127"/>
      <c r="BZ457" s="127"/>
      <c r="CA457" s="127"/>
      <c r="CB457" s="127"/>
      <c r="CC457" s="127"/>
      <c r="CD457" s="127"/>
      <c r="CE457" s="127"/>
      <c r="CF457" s="127"/>
      <c r="CG457" s="127"/>
      <c r="CH457" s="127"/>
      <c r="CI457" s="127"/>
      <c r="CJ457" s="127"/>
      <c r="CK457" s="127"/>
      <c r="CL457" s="127"/>
      <c r="CM457" s="127"/>
      <c r="CN457" s="127"/>
      <c r="CO457" s="127"/>
      <c r="CP457" s="127"/>
      <c r="CQ457" s="127"/>
      <c r="CR457" s="127"/>
      <c r="CS457" s="127"/>
      <c r="CT457" s="127"/>
      <c r="CU457" s="127"/>
      <c r="CV457" s="127"/>
    </row>
    <row r="458" spans="1:100" ht="15.6" customHeight="1" x14ac:dyDescent="0.2">
      <c r="A458" s="127"/>
      <c r="B458" s="127"/>
      <c r="C458" s="127"/>
      <c r="D458" s="127"/>
      <c r="E458" s="127"/>
      <c r="F458" s="127"/>
      <c r="G458" s="127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7"/>
      <c r="X458" s="127"/>
      <c r="Y458" s="127"/>
      <c r="Z458" s="127"/>
      <c r="AA458" s="127"/>
      <c r="AB458" s="127"/>
      <c r="AC458" s="127"/>
      <c r="AD458" s="127"/>
      <c r="AE458" s="127"/>
      <c r="AF458" s="127"/>
      <c r="AG458" s="127"/>
      <c r="AH458" s="127"/>
      <c r="AI458" s="127"/>
      <c r="AJ458" s="127"/>
      <c r="AK458" s="127"/>
      <c r="AL458" s="127"/>
      <c r="AM458" s="127"/>
      <c r="AN458" s="127"/>
      <c r="AO458" s="127"/>
      <c r="AP458" s="127"/>
      <c r="AQ458" s="127"/>
      <c r="AR458" s="127"/>
      <c r="AS458" s="127"/>
      <c r="AT458" s="127"/>
      <c r="AU458" s="127"/>
      <c r="AV458" s="127"/>
      <c r="AW458" s="127"/>
      <c r="AX458" s="127"/>
      <c r="AY458" s="127"/>
      <c r="AZ458" s="127"/>
      <c r="BA458" s="127"/>
      <c r="BB458" s="127"/>
      <c r="BC458" s="127"/>
      <c r="BD458" s="127"/>
      <c r="BE458" s="127"/>
      <c r="BF458" s="127"/>
      <c r="BG458" s="127"/>
      <c r="BH458" s="127"/>
      <c r="BI458" s="127"/>
      <c r="BJ458" s="127"/>
      <c r="BK458" s="127"/>
      <c r="BL458" s="127"/>
      <c r="BM458" s="127"/>
      <c r="BN458" s="127"/>
      <c r="BO458" s="127"/>
      <c r="BP458" s="127"/>
      <c r="BQ458" s="127"/>
      <c r="BR458" s="127"/>
      <c r="BS458" s="127"/>
      <c r="BT458" s="127"/>
      <c r="BU458" s="127"/>
      <c r="BV458" s="127"/>
      <c r="BW458" s="127"/>
      <c r="BX458" s="127"/>
      <c r="BY458" s="127"/>
      <c r="BZ458" s="127"/>
      <c r="CA458" s="127"/>
      <c r="CB458" s="127"/>
      <c r="CC458" s="127"/>
      <c r="CD458" s="127"/>
      <c r="CE458" s="127"/>
      <c r="CF458" s="127"/>
      <c r="CG458" s="127"/>
      <c r="CH458" s="127"/>
      <c r="CI458" s="127"/>
      <c r="CJ458" s="127"/>
      <c r="CK458" s="127"/>
      <c r="CL458" s="127"/>
      <c r="CM458" s="127"/>
      <c r="CN458" s="127"/>
      <c r="CO458" s="127"/>
      <c r="CP458" s="127"/>
      <c r="CQ458" s="127"/>
      <c r="CR458" s="127"/>
      <c r="CS458" s="127"/>
      <c r="CT458" s="127"/>
      <c r="CU458" s="127"/>
      <c r="CV458" s="127"/>
    </row>
    <row r="459" spans="1:100" ht="15.6" customHeight="1" x14ac:dyDescent="0.2">
      <c r="A459" s="127"/>
      <c r="B459" s="127"/>
      <c r="C459" s="127"/>
      <c r="D459" s="127"/>
      <c r="E459" s="127"/>
      <c r="F459" s="127"/>
      <c r="G459" s="127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7"/>
      <c r="X459" s="127"/>
      <c r="Y459" s="127"/>
      <c r="Z459" s="127"/>
      <c r="AA459" s="127"/>
      <c r="AB459" s="127"/>
      <c r="AC459" s="127"/>
      <c r="AD459" s="127"/>
      <c r="AE459" s="127"/>
      <c r="AF459" s="127"/>
      <c r="AG459" s="127"/>
      <c r="AH459" s="127"/>
      <c r="AI459" s="127"/>
      <c r="AJ459" s="127"/>
      <c r="AK459" s="127"/>
      <c r="AL459" s="127"/>
      <c r="AM459" s="127"/>
      <c r="AN459" s="127"/>
      <c r="AO459" s="127"/>
      <c r="AP459" s="127"/>
      <c r="AQ459" s="127"/>
      <c r="AR459" s="127"/>
      <c r="AS459" s="127"/>
      <c r="AT459" s="127"/>
      <c r="AU459" s="127"/>
      <c r="AV459" s="127"/>
      <c r="AW459" s="127"/>
      <c r="AX459" s="127"/>
      <c r="AY459" s="127"/>
      <c r="AZ459" s="127"/>
      <c r="BA459" s="127"/>
      <c r="BB459" s="127"/>
      <c r="BC459" s="127"/>
      <c r="BD459" s="127"/>
      <c r="BE459" s="127"/>
      <c r="BF459" s="127"/>
      <c r="BG459" s="127"/>
      <c r="BH459" s="127"/>
      <c r="BI459" s="127"/>
      <c r="BJ459" s="127"/>
      <c r="BK459" s="127"/>
      <c r="BL459" s="127"/>
      <c r="BM459" s="127"/>
      <c r="BN459" s="127"/>
      <c r="BO459" s="127"/>
      <c r="BP459" s="127"/>
      <c r="BQ459" s="127"/>
      <c r="BR459" s="127"/>
      <c r="BS459" s="127"/>
      <c r="BT459" s="127"/>
      <c r="BU459" s="127"/>
      <c r="BV459" s="127"/>
      <c r="BW459" s="127"/>
      <c r="BX459" s="127"/>
      <c r="BY459" s="127"/>
      <c r="BZ459" s="127"/>
      <c r="CA459" s="127"/>
      <c r="CB459" s="127"/>
      <c r="CC459" s="127"/>
      <c r="CD459" s="127"/>
      <c r="CE459" s="127"/>
      <c r="CF459" s="127"/>
      <c r="CG459" s="127"/>
      <c r="CH459" s="127"/>
      <c r="CI459" s="127"/>
      <c r="CJ459" s="127"/>
      <c r="CK459" s="127"/>
      <c r="CL459" s="127"/>
      <c r="CM459" s="127"/>
      <c r="CN459" s="127"/>
      <c r="CO459" s="127"/>
      <c r="CP459" s="127"/>
      <c r="CQ459" s="127"/>
      <c r="CR459" s="127"/>
      <c r="CS459" s="127"/>
      <c r="CT459" s="127"/>
      <c r="CU459" s="127"/>
      <c r="CV459" s="127"/>
    </row>
    <row r="460" spans="1:100" ht="15.6" customHeight="1" x14ac:dyDescent="0.2">
      <c r="A460" s="127"/>
      <c r="B460" s="127"/>
      <c r="C460" s="127"/>
      <c r="D460" s="127"/>
      <c r="E460" s="127"/>
      <c r="F460" s="127"/>
      <c r="G460" s="127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7"/>
      <c r="X460" s="127"/>
      <c r="Y460" s="127"/>
      <c r="Z460" s="127"/>
      <c r="AA460" s="127"/>
      <c r="AB460" s="127"/>
      <c r="AC460" s="127"/>
      <c r="AD460" s="127"/>
      <c r="AE460" s="127"/>
      <c r="AF460" s="127"/>
      <c r="AG460" s="127"/>
      <c r="AH460" s="127"/>
      <c r="AI460" s="127"/>
      <c r="AJ460" s="127"/>
      <c r="AK460" s="127"/>
      <c r="AL460" s="127"/>
      <c r="AM460" s="127"/>
      <c r="AN460" s="127"/>
      <c r="AO460" s="127"/>
      <c r="AP460" s="127"/>
      <c r="AQ460" s="127"/>
      <c r="AR460" s="127"/>
      <c r="AS460" s="127"/>
      <c r="AT460" s="127"/>
      <c r="AU460" s="127"/>
      <c r="AV460" s="127"/>
      <c r="AW460" s="127"/>
      <c r="AX460" s="127"/>
      <c r="AY460" s="127"/>
      <c r="AZ460" s="127"/>
      <c r="BA460" s="127"/>
      <c r="BB460" s="127"/>
      <c r="BC460" s="127"/>
      <c r="BD460" s="127"/>
      <c r="BE460" s="127"/>
      <c r="BF460" s="127"/>
      <c r="BG460" s="127"/>
      <c r="BH460" s="127"/>
      <c r="BI460" s="127"/>
      <c r="BJ460" s="127"/>
      <c r="BK460" s="127"/>
      <c r="BL460" s="127"/>
      <c r="BM460" s="127"/>
      <c r="BN460" s="127"/>
      <c r="BO460" s="127"/>
      <c r="BP460" s="127"/>
      <c r="BQ460" s="127"/>
      <c r="BR460" s="127"/>
      <c r="BS460" s="127"/>
      <c r="BT460" s="127"/>
      <c r="BU460" s="127"/>
      <c r="BV460" s="127"/>
      <c r="BW460" s="127"/>
      <c r="BX460" s="127"/>
      <c r="BY460" s="127"/>
      <c r="BZ460" s="127"/>
      <c r="CA460" s="127"/>
      <c r="CB460" s="127"/>
      <c r="CC460" s="127"/>
      <c r="CD460" s="127"/>
      <c r="CE460" s="127"/>
      <c r="CF460" s="127"/>
      <c r="CG460" s="127"/>
      <c r="CH460" s="127"/>
      <c r="CI460" s="127"/>
      <c r="CJ460" s="127"/>
      <c r="CK460" s="127"/>
      <c r="CL460" s="127"/>
      <c r="CM460" s="127"/>
      <c r="CN460" s="127"/>
      <c r="CO460" s="127"/>
      <c r="CP460" s="127"/>
      <c r="CQ460" s="127"/>
      <c r="CR460" s="127"/>
      <c r="CS460" s="127"/>
      <c r="CT460" s="127"/>
      <c r="CU460" s="127"/>
      <c r="CV460" s="127"/>
    </row>
    <row r="461" spans="1:100" ht="15.6" customHeight="1" x14ac:dyDescent="0.2">
      <c r="A461" s="127"/>
      <c r="B461" s="127"/>
      <c r="C461" s="127"/>
      <c r="D461" s="127"/>
      <c r="E461" s="127"/>
      <c r="F461" s="127"/>
      <c r="G461" s="127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7"/>
      <c r="X461" s="127"/>
      <c r="Y461" s="127"/>
      <c r="Z461" s="127"/>
      <c r="AA461" s="127"/>
      <c r="AB461" s="127"/>
      <c r="AC461" s="127"/>
      <c r="AD461" s="127"/>
      <c r="AE461" s="127"/>
      <c r="AF461" s="127"/>
      <c r="AG461" s="127"/>
      <c r="AH461" s="127"/>
      <c r="AI461" s="127"/>
      <c r="AJ461" s="127"/>
      <c r="AK461" s="127"/>
      <c r="AL461" s="127"/>
      <c r="AM461" s="127"/>
      <c r="AN461" s="127"/>
      <c r="AO461" s="127"/>
      <c r="AP461" s="127"/>
      <c r="AQ461" s="127"/>
      <c r="AR461" s="127"/>
      <c r="AS461" s="127"/>
      <c r="AT461" s="127"/>
      <c r="AU461" s="127"/>
      <c r="AV461" s="127"/>
      <c r="AW461" s="127"/>
      <c r="AX461" s="127"/>
      <c r="AY461" s="127"/>
      <c r="AZ461" s="127"/>
      <c r="BA461" s="127"/>
      <c r="BB461" s="127"/>
      <c r="BC461" s="127"/>
      <c r="BD461" s="127"/>
      <c r="BE461" s="127"/>
      <c r="BF461" s="127"/>
      <c r="BG461" s="127"/>
      <c r="BH461" s="127"/>
      <c r="BI461" s="127"/>
      <c r="BJ461" s="127"/>
      <c r="BK461" s="127"/>
      <c r="BL461" s="127"/>
      <c r="BM461" s="127"/>
      <c r="BN461" s="127"/>
      <c r="BO461" s="127"/>
      <c r="BP461" s="127"/>
      <c r="BQ461" s="127"/>
      <c r="BR461" s="127"/>
      <c r="BS461" s="127"/>
      <c r="BT461" s="127"/>
      <c r="BU461" s="127"/>
      <c r="BV461" s="127"/>
      <c r="BW461" s="127"/>
      <c r="BX461" s="127"/>
      <c r="BY461" s="127"/>
      <c r="BZ461" s="127"/>
      <c r="CA461" s="127"/>
      <c r="CB461" s="127"/>
      <c r="CC461" s="127"/>
      <c r="CD461" s="127"/>
      <c r="CE461" s="127"/>
      <c r="CF461" s="127"/>
      <c r="CG461" s="127"/>
      <c r="CH461" s="127"/>
      <c r="CI461" s="127"/>
      <c r="CJ461" s="127"/>
      <c r="CK461" s="127"/>
      <c r="CL461" s="127"/>
      <c r="CM461" s="127"/>
      <c r="CN461" s="127"/>
      <c r="CO461" s="127"/>
      <c r="CP461" s="127"/>
      <c r="CQ461" s="127"/>
      <c r="CR461" s="127"/>
      <c r="CS461" s="127"/>
      <c r="CT461" s="127"/>
      <c r="CU461" s="127"/>
      <c r="CV461" s="127"/>
    </row>
    <row r="462" spans="1:100" ht="15.6" customHeight="1" x14ac:dyDescent="0.2">
      <c r="A462" s="127"/>
      <c r="B462" s="127"/>
      <c r="C462" s="127"/>
      <c r="D462" s="127"/>
      <c r="E462" s="127"/>
      <c r="F462" s="127"/>
      <c r="G462" s="127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7"/>
      <c r="X462" s="127"/>
      <c r="Y462" s="127"/>
      <c r="Z462" s="127"/>
      <c r="AA462" s="127"/>
      <c r="AB462" s="127"/>
      <c r="AC462" s="127"/>
      <c r="AD462" s="127"/>
      <c r="AE462" s="127"/>
      <c r="AF462" s="127"/>
      <c r="AG462" s="127"/>
      <c r="AH462" s="127"/>
      <c r="AI462" s="127"/>
      <c r="AJ462" s="127"/>
      <c r="AK462" s="127"/>
      <c r="AL462" s="127"/>
      <c r="AM462" s="127"/>
      <c r="AN462" s="127"/>
      <c r="AO462" s="127"/>
      <c r="AP462" s="127"/>
      <c r="AQ462" s="127"/>
      <c r="AR462" s="127"/>
      <c r="AS462" s="127"/>
      <c r="AT462" s="127"/>
      <c r="AU462" s="127"/>
      <c r="AV462" s="127"/>
      <c r="AW462" s="127"/>
      <c r="AX462" s="127"/>
      <c r="AY462" s="127"/>
      <c r="AZ462" s="127"/>
      <c r="BA462" s="127"/>
      <c r="BB462" s="127"/>
      <c r="BC462" s="127"/>
      <c r="BD462" s="127"/>
      <c r="BE462" s="127"/>
      <c r="BF462" s="127"/>
      <c r="BG462" s="127"/>
      <c r="BH462" s="127"/>
      <c r="BI462" s="127"/>
      <c r="BJ462" s="127"/>
      <c r="BK462" s="127"/>
      <c r="BL462" s="127"/>
      <c r="BM462" s="127"/>
      <c r="BN462" s="127"/>
      <c r="BO462" s="127"/>
      <c r="BP462" s="127"/>
      <c r="BQ462" s="127"/>
      <c r="BR462" s="127"/>
      <c r="BS462" s="127"/>
      <c r="BT462" s="127"/>
      <c r="BU462" s="127"/>
      <c r="BV462" s="127"/>
      <c r="BW462" s="127"/>
      <c r="BX462" s="127"/>
      <c r="BY462" s="127"/>
      <c r="BZ462" s="127"/>
      <c r="CA462" s="127"/>
      <c r="CB462" s="127"/>
      <c r="CC462" s="127"/>
      <c r="CD462" s="127"/>
      <c r="CE462" s="127"/>
      <c r="CF462" s="127"/>
      <c r="CG462" s="127"/>
      <c r="CH462" s="127"/>
      <c r="CI462" s="127"/>
      <c r="CJ462" s="127"/>
      <c r="CK462" s="127"/>
      <c r="CL462" s="127"/>
      <c r="CM462" s="127"/>
      <c r="CN462" s="127"/>
      <c r="CO462" s="127"/>
      <c r="CP462" s="127"/>
      <c r="CQ462" s="127"/>
      <c r="CR462" s="127"/>
      <c r="CS462" s="127"/>
      <c r="CT462" s="127"/>
      <c r="CU462" s="127"/>
      <c r="CV462" s="127"/>
    </row>
    <row r="463" spans="1:100" ht="15.6" customHeight="1" x14ac:dyDescent="0.2">
      <c r="A463" s="127"/>
      <c r="B463" s="127"/>
      <c r="C463" s="127"/>
      <c r="D463" s="127"/>
      <c r="E463" s="127"/>
      <c r="F463" s="127"/>
      <c r="G463" s="127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7"/>
      <c r="X463" s="127"/>
      <c r="Y463" s="127"/>
      <c r="Z463" s="127"/>
      <c r="AA463" s="127"/>
      <c r="AB463" s="127"/>
      <c r="AC463" s="127"/>
      <c r="AD463" s="127"/>
      <c r="AE463" s="127"/>
      <c r="AF463" s="127"/>
      <c r="AG463" s="127"/>
      <c r="AH463" s="127"/>
      <c r="AI463" s="127"/>
      <c r="AJ463" s="127"/>
      <c r="AK463" s="127"/>
      <c r="AL463" s="127"/>
      <c r="AM463" s="127"/>
      <c r="AN463" s="127"/>
      <c r="AO463" s="127"/>
      <c r="AP463" s="127"/>
      <c r="AQ463" s="127"/>
      <c r="AR463" s="127"/>
      <c r="AS463" s="127"/>
      <c r="AT463" s="127"/>
      <c r="AU463" s="127"/>
      <c r="AV463" s="127"/>
      <c r="AW463" s="127"/>
      <c r="AX463" s="127"/>
      <c r="AY463" s="127"/>
      <c r="AZ463" s="127"/>
      <c r="BA463" s="127"/>
      <c r="BB463" s="127"/>
      <c r="BC463" s="127"/>
      <c r="BD463" s="127"/>
      <c r="BE463" s="127"/>
      <c r="BF463" s="127"/>
      <c r="BG463" s="127"/>
      <c r="BH463" s="127"/>
      <c r="BI463" s="127"/>
      <c r="BJ463" s="127"/>
      <c r="BK463" s="127"/>
      <c r="BL463" s="127"/>
      <c r="BM463" s="127"/>
      <c r="BN463" s="127"/>
      <c r="BO463" s="127"/>
      <c r="BP463" s="127"/>
      <c r="BQ463" s="127"/>
      <c r="BR463" s="127"/>
      <c r="BS463" s="127"/>
      <c r="BT463" s="127"/>
      <c r="BU463" s="127"/>
      <c r="BV463" s="127"/>
      <c r="BW463" s="127"/>
      <c r="BX463" s="127"/>
      <c r="BY463" s="127"/>
      <c r="BZ463" s="127"/>
      <c r="CA463" s="127"/>
      <c r="CB463" s="127"/>
      <c r="CC463" s="127"/>
      <c r="CD463" s="127"/>
      <c r="CE463" s="127"/>
      <c r="CF463" s="127"/>
      <c r="CG463" s="127"/>
      <c r="CH463" s="127"/>
      <c r="CI463" s="127"/>
      <c r="CJ463" s="127"/>
      <c r="CK463" s="127"/>
      <c r="CL463" s="127"/>
      <c r="CM463" s="127"/>
      <c r="CN463" s="127"/>
      <c r="CO463" s="127"/>
      <c r="CP463" s="127"/>
      <c r="CQ463" s="127"/>
      <c r="CR463" s="127"/>
      <c r="CS463" s="127"/>
      <c r="CT463" s="127"/>
      <c r="CU463" s="127"/>
      <c r="CV463" s="127"/>
    </row>
    <row r="464" spans="1:100" ht="15.6" customHeight="1" x14ac:dyDescent="0.2">
      <c r="A464" s="127"/>
      <c r="B464" s="127"/>
      <c r="C464" s="127"/>
      <c r="D464" s="127"/>
      <c r="E464" s="127"/>
      <c r="F464" s="127"/>
      <c r="G464" s="127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7"/>
      <c r="X464" s="127"/>
      <c r="Y464" s="127"/>
      <c r="Z464" s="127"/>
      <c r="AA464" s="127"/>
      <c r="AB464" s="127"/>
      <c r="AC464" s="127"/>
      <c r="AD464" s="127"/>
      <c r="AE464" s="127"/>
      <c r="AF464" s="127"/>
      <c r="AG464" s="127"/>
      <c r="AH464" s="127"/>
      <c r="AI464" s="127"/>
      <c r="AJ464" s="127"/>
      <c r="AK464" s="127"/>
      <c r="AL464" s="127"/>
      <c r="AM464" s="127"/>
      <c r="AN464" s="127"/>
      <c r="AO464" s="127"/>
      <c r="AP464" s="127"/>
      <c r="AQ464" s="127"/>
      <c r="AR464" s="127"/>
      <c r="AS464" s="127"/>
      <c r="AT464" s="127"/>
      <c r="AU464" s="127"/>
      <c r="AV464" s="127"/>
      <c r="AW464" s="127"/>
      <c r="AX464" s="127"/>
      <c r="AY464" s="127"/>
      <c r="AZ464" s="127"/>
      <c r="BA464" s="127"/>
      <c r="BB464" s="127"/>
      <c r="BC464" s="127"/>
      <c r="BD464" s="127"/>
      <c r="BE464" s="127"/>
      <c r="BF464" s="127"/>
      <c r="BG464" s="127"/>
      <c r="BH464" s="127"/>
      <c r="BI464" s="127"/>
      <c r="BJ464" s="127"/>
      <c r="BK464" s="127"/>
      <c r="BL464" s="127"/>
      <c r="BM464" s="127"/>
      <c r="BN464" s="127"/>
      <c r="BO464" s="127"/>
      <c r="BP464" s="127"/>
      <c r="BQ464" s="127"/>
      <c r="BR464" s="127"/>
      <c r="BS464" s="127"/>
      <c r="BT464" s="127"/>
      <c r="BU464" s="127"/>
      <c r="BV464" s="127"/>
      <c r="BW464" s="127"/>
      <c r="BX464" s="127"/>
      <c r="BY464" s="127"/>
      <c r="BZ464" s="127"/>
      <c r="CA464" s="127"/>
      <c r="CB464" s="127"/>
      <c r="CC464" s="127"/>
      <c r="CD464" s="127"/>
      <c r="CE464" s="127"/>
      <c r="CF464" s="127"/>
      <c r="CG464" s="127"/>
      <c r="CH464" s="127"/>
      <c r="CI464" s="127"/>
      <c r="CJ464" s="127"/>
      <c r="CK464" s="127"/>
      <c r="CL464" s="127"/>
      <c r="CM464" s="127"/>
      <c r="CN464" s="127"/>
      <c r="CO464" s="127"/>
      <c r="CP464" s="127"/>
      <c r="CQ464" s="127"/>
      <c r="CR464" s="127"/>
      <c r="CS464" s="127"/>
      <c r="CT464" s="127"/>
      <c r="CU464" s="127"/>
      <c r="CV464" s="127"/>
    </row>
    <row r="465" spans="1:100" ht="15.6" customHeight="1" x14ac:dyDescent="0.2">
      <c r="A465" s="127"/>
      <c r="B465" s="127"/>
      <c r="C465" s="127"/>
      <c r="D465" s="127"/>
      <c r="E465" s="127"/>
      <c r="F465" s="127"/>
      <c r="G465" s="127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7"/>
      <c r="X465" s="127"/>
      <c r="Y465" s="127"/>
      <c r="Z465" s="127"/>
      <c r="AA465" s="127"/>
      <c r="AB465" s="127"/>
      <c r="AC465" s="127"/>
      <c r="AD465" s="127"/>
      <c r="AE465" s="127"/>
      <c r="AF465" s="127"/>
      <c r="AG465" s="127"/>
      <c r="AH465" s="127"/>
      <c r="AI465" s="127"/>
      <c r="AJ465" s="127"/>
      <c r="AK465" s="127"/>
      <c r="AL465" s="127"/>
      <c r="AM465" s="127"/>
      <c r="AN465" s="127"/>
      <c r="AO465" s="127"/>
      <c r="AP465" s="127"/>
      <c r="AQ465" s="127"/>
      <c r="AR465" s="127"/>
      <c r="AS465" s="127"/>
      <c r="AT465" s="127"/>
      <c r="AU465" s="127"/>
      <c r="AV465" s="127"/>
      <c r="AW465" s="127"/>
      <c r="AX465" s="127"/>
      <c r="AY465" s="127"/>
      <c r="AZ465" s="127"/>
      <c r="BA465" s="127"/>
      <c r="BB465" s="127"/>
      <c r="BC465" s="127"/>
      <c r="BD465" s="127"/>
      <c r="BE465" s="127"/>
      <c r="BF465" s="127"/>
      <c r="BG465" s="127"/>
      <c r="BH465" s="127"/>
      <c r="BI465" s="127"/>
      <c r="BJ465" s="127"/>
      <c r="BK465" s="127"/>
      <c r="BL465" s="127"/>
      <c r="BM465" s="127"/>
      <c r="BN465" s="127"/>
      <c r="BO465" s="127"/>
      <c r="BP465" s="127"/>
      <c r="BQ465" s="127"/>
      <c r="BR465" s="127"/>
      <c r="BS465" s="127"/>
      <c r="BT465" s="127"/>
      <c r="BU465" s="127"/>
      <c r="BV465" s="127"/>
      <c r="BW465" s="127"/>
      <c r="BX465" s="127"/>
      <c r="BY465" s="127"/>
      <c r="BZ465" s="127"/>
      <c r="CA465" s="127"/>
      <c r="CB465" s="127"/>
      <c r="CC465" s="127"/>
      <c r="CD465" s="127"/>
      <c r="CE465" s="127"/>
      <c r="CF465" s="127"/>
      <c r="CG465" s="127"/>
      <c r="CH465" s="127"/>
      <c r="CI465" s="127"/>
      <c r="CJ465" s="127"/>
      <c r="CK465" s="127"/>
      <c r="CL465" s="127"/>
      <c r="CM465" s="127"/>
      <c r="CN465" s="127"/>
      <c r="CO465" s="127"/>
      <c r="CP465" s="127"/>
      <c r="CQ465" s="127"/>
      <c r="CR465" s="127"/>
      <c r="CS465" s="127"/>
      <c r="CT465" s="127"/>
      <c r="CU465" s="127"/>
      <c r="CV465" s="127"/>
    </row>
    <row r="466" spans="1:100" ht="15.6" customHeight="1" x14ac:dyDescent="0.2">
      <c r="A466" s="127"/>
      <c r="B466" s="127"/>
      <c r="C466" s="127"/>
      <c r="D466" s="127"/>
      <c r="E466" s="127"/>
      <c r="F466" s="127"/>
      <c r="G466" s="127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7"/>
      <c r="X466" s="127"/>
      <c r="Y466" s="127"/>
      <c r="Z466" s="127"/>
      <c r="AA466" s="127"/>
      <c r="AB466" s="127"/>
      <c r="AC466" s="127"/>
      <c r="AD466" s="127"/>
      <c r="AE466" s="127"/>
      <c r="AF466" s="127"/>
      <c r="AG466" s="127"/>
      <c r="AH466" s="127"/>
      <c r="AI466" s="127"/>
      <c r="AJ466" s="127"/>
      <c r="AK466" s="127"/>
      <c r="AL466" s="127"/>
      <c r="AM466" s="127"/>
      <c r="AN466" s="127"/>
      <c r="AO466" s="127"/>
      <c r="AP466" s="127"/>
      <c r="AQ466" s="127"/>
      <c r="AR466" s="127"/>
      <c r="AS466" s="127"/>
      <c r="AT466" s="127"/>
      <c r="AU466" s="127"/>
      <c r="AV466" s="127"/>
      <c r="AW466" s="127"/>
      <c r="AX466" s="127"/>
      <c r="AY466" s="127"/>
      <c r="AZ466" s="127"/>
      <c r="BA466" s="127"/>
      <c r="BB466" s="127"/>
      <c r="BC466" s="127"/>
      <c r="BD466" s="127"/>
      <c r="BE466" s="127"/>
      <c r="BF466" s="127"/>
      <c r="BG466" s="127"/>
      <c r="BH466" s="127"/>
      <c r="BI466" s="127"/>
      <c r="BJ466" s="127"/>
      <c r="BK466" s="127"/>
      <c r="BL466" s="127"/>
      <c r="BM466" s="127"/>
      <c r="BN466" s="127"/>
      <c r="BO466" s="127"/>
      <c r="BP466" s="127"/>
      <c r="BQ466" s="127"/>
      <c r="BR466" s="127"/>
      <c r="BS466" s="127"/>
      <c r="BT466" s="127"/>
      <c r="BU466" s="127"/>
      <c r="BV466" s="127"/>
      <c r="BW466" s="127"/>
      <c r="BX466" s="127"/>
      <c r="BY466" s="127"/>
      <c r="BZ466" s="127"/>
      <c r="CA466" s="127"/>
      <c r="CB466" s="127"/>
      <c r="CC466" s="127"/>
      <c r="CD466" s="127"/>
      <c r="CE466" s="127"/>
      <c r="CF466" s="127"/>
      <c r="CG466" s="127"/>
      <c r="CH466" s="127"/>
      <c r="CI466" s="127"/>
      <c r="CJ466" s="127"/>
      <c r="CK466" s="127"/>
      <c r="CL466" s="127"/>
      <c r="CM466" s="127"/>
      <c r="CN466" s="127"/>
      <c r="CO466" s="127"/>
      <c r="CP466" s="127"/>
      <c r="CQ466" s="127"/>
      <c r="CR466" s="127"/>
      <c r="CS466" s="127"/>
      <c r="CT466" s="127"/>
      <c r="CU466" s="127"/>
      <c r="CV466" s="127"/>
    </row>
    <row r="467" spans="1:100" ht="15.6" customHeight="1" x14ac:dyDescent="0.2">
      <c r="A467" s="127"/>
      <c r="B467" s="127"/>
      <c r="C467" s="127"/>
      <c r="D467" s="127"/>
      <c r="E467" s="127"/>
      <c r="F467" s="127"/>
      <c r="G467" s="127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7"/>
      <c r="X467" s="127"/>
      <c r="Y467" s="127"/>
      <c r="Z467" s="127"/>
      <c r="AA467" s="127"/>
      <c r="AB467" s="127"/>
      <c r="AC467" s="127"/>
      <c r="AD467" s="127"/>
      <c r="AE467" s="127"/>
      <c r="AF467" s="127"/>
      <c r="AG467" s="127"/>
      <c r="AH467" s="127"/>
      <c r="AI467" s="127"/>
      <c r="AJ467" s="127"/>
      <c r="AK467" s="127"/>
      <c r="AL467" s="127"/>
      <c r="AM467" s="127"/>
      <c r="AN467" s="127"/>
      <c r="AO467" s="127"/>
      <c r="AP467" s="127"/>
      <c r="AQ467" s="127"/>
      <c r="AR467" s="127"/>
      <c r="AS467" s="127"/>
      <c r="AT467" s="127"/>
      <c r="AU467" s="127"/>
      <c r="AV467" s="127"/>
      <c r="AW467" s="127"/>
      <c r="AX467" s="127"/>
      <c r="AY467" s="127"/>
      <c r="AZ467" s="127"/>
      <c r="BA467" s="127"/>
      <c r="BB467" s="127"/>
      <c r="BC467" s="127"/>
      <c r="BD467" s="127"/>
      <c r="BE467" s="127"/>
      <c r="BF467" s="127"/>
      <c r="BG467" s="127"/>
      <c r="BH467" s="127"/>
      <c r="BI467" s="127"/>
      <c r="BJ467" s="127"/>
      <c r="BK467" s="127"/>
      <c r="BL467" s="127"/>
      <c r="BM467" s="127"/>
      <c r="BN467" s="127"/>
      <c r="BO467" s="127"/>
      <c r="BP467" s="127"/>
      <c r="BQ467" s="127"/>
      <c r="BR467" s="127"/>
      <c r="BS467" s="127"/>
      <c r="BT467" s="127"/>
      <c r="BU467" s="127"/>
      <c r="BV467" s="127"/>
      <c r="BW467" s="127"/>
      <c r="BX467" s="127"/>
      <c r="BY467" s="127"/>
      <c r="BZ467" s="127"/>
      <c r="CA467" s="127"/>
      <c r="CB467" s="127"/>
      <c r="CC467" s="127"/>
      <c r="CD467" s="127"/>
      <c r="CE467" s="127"/>
      <c r="CF467" s="127"/>
      <c r="CG467" s="127"/>
      <c r="CH467" s="127"/>
      <c r="CI467" s="127"/>
      <c r="CJ467" s="127"/>
      <c r="CK467" s="127"/>
      <c r="CL467" s="127"/>
      <c r="CM467" s="127"/>
      <c r="CN467" s="127"/>
      <c r="CO467" s="127"/>
      <c r="CP467" s="127"/>
      <c r="CQ467" s="127"/>
      <c r="CR467" s="127"/>
      <c r="CS467" s="127"/>
      <c r="CT467" s="127"/>
      <c r="CU467" s="127"/>
      <c r="CV467" s="127"/>
    </row>
    <row r="468" spans="1:100" ht="15.6" customHeight="1" x14ac:dyDescent="0.2">
      <c r="A468" s="127"/>
      <c r="B468" s="127"/>
      <c r="C468" s="127"/>
      <c r="D468" s="127"/>
      <c r="E468" s="127"/>
      <c r="F468" s="127"/>
      <c r="G468" s="127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7"/>
      <c r="X468" s="127"/>
      <c r="Y468" s="127"/>
      <c r="Z468" s="127"/>
      <c r="AA468" s="127"/>
      <c r="AB468" s="127"/>
      <c r="AC468" s="127"/>
      <c r="AD468" s="127"/>
      <c r="AE468" s="127"/>
      <c r="AF468" s="127"/>
      <c r="AG468" s="127"/>
      <c r="AH468" s="127"/>
      <c r="AI468" s="127"/>
      <c r="AJ468" s="127"/>
      <c r="AK468" s="127"/>
      <c r="AL468" s="127"/>
      <c r="AM468" s="127"/>
      <c r="AN468" s="127"/>
      <c r="AO468" s="127"/>
      <c r="AP468" s="127"/>
      <c r="AQ468" s="127"/>
      <c r="AR468" s="127"/>
      <c r="AS468" s="127"/>
      <c r="AT468" s="127"/>
      <c r="AU468" s="127"/>
      <c r="AV468" s="127"/>
      <c r="AW468" s="127"/>
      <c r="AX468" s="127"/>
      <c r="AY468" s="127"/>
      <c r="AZ468" s="127"/>
      <c r="BA468" s="127"/>
      <c r="BB468" s="127"/>
      <c r="BC468" s="127"/>
      <c r="BD468" s="127"/>
      <c r="BE468" s="127"/>
      <c r="BF468" s="127"/>
      <c r="BG468" s="127"/>
      <c r="BH468" s="127"/>
      <c r="BI468" s="127"/>
      <c r="BJ468" s="127"/>
      <c r="BK468" s="127"/>
      <c r="BL468" s="127"/>
      <c r="BM468" s="127"/>
      <c r="BN468" s="127"/>
      <c r="BO468" s="127"/>
      <c r="BP468" s="127"/>
      <c r="BQ468" s="127"/>
      <c r="BR468" s="127"/>
      <c r="BS468" s="127"/>
      <c r="BT468" s="127"/>
      <c r="BU468" s="127"/>
      <c r="BV468" s="127"/>
      <c r="BW468" s="127"/>
      <c r="BX468" s="127"/>
      <c r="BY468" s="127"/>
      <c r="BZ468" s="127"/>
      <c r="CA468" s="127"/>
      <c r="CB468" s="127"/>
      <c r="CC468" s="127"/>
      <c r="CD468" s="127"/>
      <c r="CE468" s="127"/>
      <c r="CF468" s="127"/>
      <c r="CG468" s="127"/>
      <c r="CH468" s="127"/>
      <c r="CI468" s="127"/>
      <c r="CJ468" s="127"/>
      <c r="CK468" s="127"/>
      <c r="CL468" s="127"/>
      <c r="CM468" s="127"/>
      <c r="CN468" s="127"/>
      <c r="CO468" s="127"/>
      <c r="CP468" s="127"/>
      <c r="CQ468" s="127"/>
      <c r="CR468" s="127"/>
      <c r="CS468" s="127"/>
      <c r="CT468" s="127"/>
      <c r="CU468" s="127"/>
      <c r="CV468" s="127"/>
    </row>
    <row r="469" spans="1:100" ht="15.6" customHeight="1" x14ac:dyDescent="0.2">
      <c r="A469" s="127"/>
      <c r="B469" s="127"/>
      <c r="C469" s="127"/>
      <c r="D469" s="127"/>
      <c r="E469" s="127"/>
      <c r="F469" s="127"/>
      <c r="G469" s="127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7"/>
      <c r="X469" s="127"/>
      <c r="Y469" s="127"/>
      <c r="Z469" s="127"/>
      <c r="AA469" s="127"/>
      <c r="AB469" s="127"/>
      <c r="AC469" s="127"/>
      <c r="AD469" s="127"/>
      <c r="AE469" s="127"/>
      <c r="AF469" s="127"/>
      <c r="AG469" s="127"/>
      <c r="AH469" s="127"/>
      <c r="AI469" s="127"/>
      <c r="AJ469" s="127"/>
      <c r="AK469" s="127"/>
      <c r="AL469" s="127"/>
      <c r="AM469" s="127"/>
      <c r="AN469" s="127"/>
      <c r="AO469" s="127"/>
      <c r="AP469" s="127"/>
      <c r="AQ469" s="127"/>
      <c r="AR469" s="127"/>
      <c r="AS469" s="127"/>
      <c r="AT469" s="127"/>
      <c r="AU469" s="127"/>
      <c r="AV469" s="127"/>
      <c r="AW469" s="127"/>
      <c r="AX469" s="127"/>
      <c r="AY469" s="127"/>
      <c r="AZ469" s="127"/>
      <c r="BA469" s="127"/>
      <c r="BB469" s="127"/>
      <c r="BC469" s="127"/>
      <c r="BD469" s="127"/>
      <c r="BE469" s="127"/>
      <c r="BF469" s="127"/>
      <c r="BG469" s="127"/>
      <c r="BH469" s="127"/>
      <c r="BI469" s="127"/>
      <c r="BJ469" s="127"/>
      <c r="BK469" s="127"/>
      <c r="BL469" s="127"/>
      <c r="BM469" s="127"/>
      <c r="BN469" s="127"/>
      <c r="BO469" s="127"/>
      <c r="BP469" s="127"/>
      <c r="BQ469" s="127"/>
      <c r="BR469" s="127"/>
      <c r="BS469" s="127"/>
      <c r="BT469" s="127"/>
      <c r="BU469" s="127"/>
      <c r="BV469" s="127"/>
      <c r="BW469" s="127"/>
      <c r="BX469" s="127"/>
      <c r="BY469" s="127"/>
      <c r="BZ469" s="127"/>
      <c r="CA469" s="127"/>
      <c r="CB469" s="127"/>
      <c r="CC469" s="127"/>
      <c r="CD469" s="127"/>
      <c r="CE469" s="127"/>
      <c r="CF469" s="127"/>
      <c r="CG469" s="127"/>
      <c r="CH469" s="127"/>
      <c r="CI469" s="127"/>
      <c r="CJ469" s="127"/>
      <c r="CK469" s="127"/>
      <c r="CL469" s="127"/>
      <c r="CM469" s="127"/>
      <c r="CN469" s="127"/>
      <c r="CO469" s="127"/>
      <c r="CP469" s="127"/>
      <c r="CQ469" s="127"/>
      <c r="CR469" s="127"/>
      <c r="CS469" s="127"/>
      <c r="CT469" s="127"/>
      <c r="CU469" s="127"/>
      <c r="CV469" s="127"/>
    </row>
    <row r="470" spans="1:100" ht="15.6" customHeight="1" x14ac:dyDescent="0.2">
      <c r="A470" s="127"/>
      <c r="B470" s="127"/>
      <c r="C470" s="127"/>
      <c r="D470" s="127"/>
      <c r="E470" s="127"/>
      <c r="F470" s="127"/>
      <c r="G470" s="127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7"/>
      <c r="X470" s="127"/>
      <c r="Y470" s="127"/>
      <c r="Z470" s="127"/>
      <c r="AA470" s="127"/>
      <c r="AB470" s="127"/>
      <c r="AC470" s="127"/>
      <c r="AD470" s="127"/>
      <c r="AE470" s="127"/>
      <c r="AF470" s="127"/>
      <c r="AG470" s="127"/>
      <c r="AH470" s="127"/>
      <c r="AI470" s="127"/>
      <c r="AJ470" s="127"/>
      <c r="AK470" s="127"/>
      <c r="AL470" s="127"/>
      <c r="AM470" s="127"/>
      <c r="AN470" s="127"/>
      <c r="AO470" s="127"/>
      <c r="AP470" s="127"/>
      <c r="AQ470" s="127"/>
      <c r="AR470" s="127"/>
      <c r="AS470" s="127"/>
      <c r="AT470" s="127"/>
      <c r="AU470" s="127"/>
      <c r="AV470" s="127"/>
      <c r="AW470" s="127"/>
      <c r="AX470" s="127"/>
      <c r="AY470" s="127"/>
      <c r="AZ470" s="127"/>
      <c r="BA470" s="127"/>
      <c r="BB470" s="127"/>
      <c r="BC470" s="127"/>
      <c r="BD470" s="127"/>
      <c r="BE470" s="127"/>
      <c r="BF470" s="127"/>
      <c r="BG470" s="127"/>
      <c r="BH470" s="127"/>
      <c r="BI470" s="127"/>
      <c r="BJ470" s="127"/>
      <c r="BK470" s="127"/>
      <c r="BL470" s="127"/>
      <c r="BM470" s="127"/>
      <c r="BN470" s="127"/>
      <c r="BO470" s="127"/>
      <c r="BP470" s="127"/>
      <c r="BQ470" s="127"/>
      <c r="BR470" s="127"/>
      <c r="BS470" s="127"/>
      <c r="BT470" s="127"/>
      <c r="BU470" s="127"/>
      <c r="BV470" s="127"/>
      <c r="BW470" s="127"/>
      <c r="BX470" s="127"/>
      <c r="BY470" s="127"/>
      <c r="BZ470" s="127"/>
      <c r="CA470" s="127"/>
      <c r="CB470" s="127"/>
      <c r="CC470" s="127"/>
      <c r="CD470" s="127"/>
      <c r="CE470" s="127"/>
      <c r="CF470" s="127"/>
      <c r="CG470" s="127"/>
      <c r="CH470" s="127"/>
      <c r="CI470" s="127"/>
      <c r="CJ470" s="127"/>
      <c r="CK470" s="127"/>
      <c r="CL470" s="127"/>
      <c r="CM470" s="127"/>
      <c r="CN470" s="127"/>
      <c r="CO470" s="127"/>
      <c r="CP470" s="127"/>
      <c r="CQ470" s="127"/>
      <c r="CR470" s="127"/>
      <c r="CS470" s="127"/>
      <c r="CT470" s="127"/>
      <c r="CU470" s="127"/>
      <c r="CV470" s="127"/>
    </row>
    <row r="471" spans="1:100" ht="15.6" customHeight="1" x14ac:dyDescent="0.2">
      <c r="A471" s="127"/>
      <c r="B471" s="127"/>
      <c r="C471" s="127"/>
      <c r="D471" s="127"/>
      <c r="E471" s="127"/>
      <c r="F471" s="127"/>
      <c r="G471" s="127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7"/>
      <c r="X471" s="127"/>
      <c r="Y471" s="127"/>
      <c r="Z471" s="127"/>
      <c r="AA471" s="127"/>
      <c r="AB471" s="127"/>
      <c r="AC471" s="127"/>
      <c r="AD471" s="127"/>
      <c r="AE471" s="127"/>
      <c r="AF471" s="127"/>
      <c r="AG471" s="127"/>
      <c r="AH471" s="127"/>
      <c r="AI471" s="127"/>
      <c r="AJ471" s="127"/>
      <c r="AK471" s="127"/>
      <c r="AL471" s="127"/>
      <c r="AM471" s="127"/>
      <c r="AN471" s="127"/>
      <c r="AO471" s="127"/>
      <c r="AP471" s="127"/>
      <c r="AQ471" s="127"/>
      <c r="AR471" s="127"/>
      <c r="AS471" s="127"/>
      <c r="AT471" s="127"/>
      <c r="AU471" s="127"/>
      <c r="AV471" s="127"/>
      <c r="AW471" s="127"/>
      <c r="AX471" s="127"/>
      <c r="AY471" s="127"/>
      <c r="AZ471" s="127"/>
      <c r="BA471" s="127"/>
      <c r="BB471" s="127"/>
      <c r="BC471" s="127"/>
      <c r="BD471" s="127"/>
      <c r="BE471" s="127"/>
      <c r="BF471" s="127"/>
      <c r="BG471" s="127"/>
      <c r="BH471" s="127"/>
      <c r="BI471" s="127"/>
      <c r="BJ471" s="127"/>
      <c r="BK471" s="127"/>
      <c r="BL471" s="127"/>
      <c r="BM471" s="127"/>
      <c r="BN471" s="127"/>
      <c r="BO471" s="127"/>
      <c r="BP471" s="127"/>
      <c r="BQ471" s="127"/>
      <c r="BR471" s="127"/>
      <c r="BS471" s="127"/>
      <c r="BT471" s="127"/>
      <c r="BU471" s="127"/>
      <c r="BV471" s="127"/>
      <c r="BW471" s="127"/>
      <c r="BX471" s="127"/>
      <c r="BY471" s="127"/>
      <c r="BZ471" s="127"/>
      <c r="CA471" s="127"/>
      <c r="CB471" s="127"/>
      <c r="CC471" s="127"/>
      <c r="CD471" s="127"/>
      <c r="CE471" s="127"/>
      <c r="CF471" s="127"/>
      <c r="CG471" s="127"/>
      <c r="CH471" s="127"/>
      <c r="CI471" s="127"/>
      <c r="CJ471" s="127"/>
      <c r="CK471" s="127"/>
      <c r="CL471" s="127"/>
      <c r="CM471" s="127"/>
      <c r="CN471" s="127"/>
      <c r="CO471" s="127"/>
      <c r="CP471" s="127"/>
      <c r="CQ471" s="127"/>
      <c r="CR471" s="127"/>
      <c r="CS471" s="127"/>
      <c r="CT471" s="127"/>
      <c r="CU471" s="127"/>
      <c r="CV471" s="127"/>
    </row>
    <row r="472" spans="1:100" ht="15.6" customHeight="1" x14ac:dyDescent="0.2">
      <c r="A472" s="127"/>
      <c r="B472" s="127"/>
      <c r="C472" s="127"/>
      <c r="D472" s="127"/>
      <c r="E472" s="127"/>
      <c r="F472" s="127"/>
      <c r="G472" s="127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7"/>
      <c r="X472" s="127"/>
      <c r="Y472" s="127"/>
      <c r="Z472" s="127"/>
      <c r="AA472" s="127"/>
      <c r="AB472" s="127"/>
      <c r="AC472" s="127"/>
      <c r="AD472" s="127"/>
      <c r="AE472" s="127"/>
      <c r="AF472" s="127"/>
      <c r="AG472" s="127"/>
      <c r="AH472" s="127"/>
      <c r="AI472" s="127"/>
      <c r="AJ472" s="127"/>
      <c r="AK472" s="127"/>
      <c r="AL472" s="127"/>
      <c r="AM472" s="127"/>
      <c r="AN472" s="127"/>
      <c r="AO472" s="127"/>
      <c r="AP472" s="127"/>
      <c r="AQ472" s="127"/>
      <c r="AR472" s="127"/>
      <c r="AS472" s="127"/>
      <c r="AT472" s="127"/>
      <c r="AU472" s="127"/>
      <c r="AV472" s="127"/>
      <c r="AW472" s="127"/>
      <c r="AX472" s="127"/>
      <c r="AY472" s="127"/>
      <c r="AZ472" s="127"/>
      <c r="BA472" s="127"/>
      <c r="BB472" s="127"/>
      <c r="BC472" s="127"/>
      <c r="BD472" s="127"/>
      <c r="BE472" s="127"/>
      <c r="BF472" s="127"/>
      <c r="BG472" s="127"/>
      <c r="BH472" s="127"/>
      <c r="BI472" s="127"/>
      <c r="BJ472" s="127"/>
      <c r="BK472" s="127"/>
      <c r="BL472" s="127"/>
      <c r="BM472" s="127"/>
      <c r="BN472" s="127"/>
      <c r="BO472" s="127"/>
      <c r="BP472" s="127"/>
      <c r="BQ472" s="127"/>
      <c r="BR472" s="127"/>
      <c r="BS472" s="127"/>
      <c r="BT472" s="127"/>
      <c r="BU472" s="127"/>
      <c r="BV472" s="127"/>
      <c r="BW472" s="127"/>
      <c r="BX472" s="127"/>
      <c r="BY472" s="127"/>
      <c r="BZ472" s="127"/>
      <c r="CA472" s="127"/>
      <c r="CB472" s="127"/>
      <c r="CC472" s="127"/>
      <c r="CD472" s="127"/>
      <c r="CE472" s="127"/>
      <c r="CF472" s="127"/>
      <c r="CG472" s="127"/>
      <c r="CH472" s="127"/>
      <c r="CI472" s="127"/>
      <c r="CJ472" s="127"/>
      <c r="CK472" s="127"/>
      <c r="CL472" s="127"/>
      <c r="CM472" s="127"/>
      <c r="CN472" s="127"/>
      <c r="CO472" s="127"/>
      <c r="CP472" s="127"/>
      <c r="CQ472" s="127"/>
      <c r="CR472" s="127"/>
      <c r="CS472" s="127"/>
      <c r="CT472" s="127"/>
      <c r="CU472" s="127"/>
      <c r="CV472" s="127"/>
    </row>
    <row r="473" spans="1:100" ht="15.6" customHeight="1" x14ac:dyDescent="0.2">
      <c r="A473" s="127"/>
      <c r="B473" s="127"/>
      <c r="C473" s="127"/>
      <c r="D473" s="127"/>
      <c r="E473" s="127"/>
      <c r="F473" s="127"/>
      <c r="G473" s="127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7"/>
      <c r="X473" s="127"/>
      <c r="Y473" s="127"/>
      <c r="Z473" s="127"/>
      <c r="AA473" s="127"/>
      <c r="AB473" s="127"/>
      <c r="AC473" s="127"/>
      <c r="AD473" s="127"/>
      <c r="AE473" s="127"/>
      <c r="AF473" s="127"/>
      <c r="AG473" s="127"/>
      <c r="AH473" s="127"/>
      <c r="AI473" s="127"/>
      <c r="AJ473" s="127"/>
      <c r="AK473" s="127"/>
      <c r="AL473" s="127"/>
      <c r="AM473" s="127"/>
      <c r="AN473" s="127"/>
      <c r="AO473" s="127"/>
      <c r="AP473" s="127"/>
      <c r="AQ473" s="127"/>
      <c r="AR473" s="127"/>
      <c r="AS473" s="127"/>
      <c r="AT473" s="127"/>
      <c r="AU473" s="127"/>
      <c r="AV473" s="127"/>
      <c r="AW473" s="127"/>
      <c r="AX473" s="127"/>
      <c r="AY473" s="127"/>
      <c r="AZ473" s="127"/>
      <c r="BA473" s="127"/>
      <c r="BB473" s="127"/>
      <c r="BC473" s="127"/>
      <c r="BD473" s="127"/>
      <c r="BE473" s="127"/>
      <c r="BF473" s="127"/>
      <c r="BG473" s="127"/>
      <c r="BH473" s="127"/>
      <c r="BI473" s="127"/>
      <c r="BJ473" s="127"/>
      <c r="BK473" s="127"/>
      <c r="BL473" s="127"/>
      <c r="BM473" s="127"/>
      <c r="BN473" s="127"/>
      <c r="BO473" s="127"/>
      <c r="BP473" s="127"/>
      <c r="BQ473" s="127"/>
      <c r="BR473" s="127"/>
      <c r="BS473" s="127"/>
      <c r="BT473" s="127"/>
      <c r="BU473" s="127"/>
      <c r="BV473" s="127"/>
      <c r="BW473" s="127"/>
      <c r="BX473" s="127"/>
      <c r="BY473" s="127"/>
      <c r="BZ473" s="127"/>
      <c r="CA473" s="127"/>
      <c r="CB473" s="127"/>
      <c r="CC473" s="127"/>
      <c r="CD473" s="127"/>
      <c r="CE473" s="127"/>
      <c r="CF473" s="127"/>
      <c r="CG473" s="127"/>
      <c r="CH473" s="127"/>
      <c r="CI473" s="127"/>
      <c r="CJ473" s="127"/>
      <c r="CK473" s="127"/>
      <c r="CL473" s="127"/>
      <c r="CM473" s="127"/>
      <c r="CN473" s="127"/>
      <c r="CO473" s="127"/>
      <c r="CP473" s="127"/>
      <c r="CQ473" s="127"/>
      <c r="CR473" s="127"/>
      <c r="CS473" s="127"/>
      <c r="CT473" s="127"/>
      <c r="CU473" s="127"/>
      <c r="CV473" s="127"/>
    </row>
    <row r="474" spans="1:100" ht="15.6" customHeight="1" x14ac:dyDescent="0.2">
      <c r="A474" s="127"/>
      <c r="B474" s="127"/>
      <c r="C474" s="127"/>
      <c r="D474" s="127"/>
      <c r="E474" s="127"/>
      <c r="F474" s="127"/>
      <c r="G474" s="127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7"/>
      <c r="X474" s="127"/>
      <c r="Y474" s="127"/>
      <c r="Z474" s="127"/>
      <c r="AA474" s="127"/>
      <c r="AB474" s="127"/>
      <c r="AC474" s="127"/>
      <c r="AD474" s="127"/>
      <c r="AE474" s="127"/>
      <c r="AF474" s="127"/>
      <c r="AG474" s="127"/>
      <c r="AH474" s="127"/>
      <c r="AI474" s="127"/>
      <c r="AJ474" s="127"/>
      <c r="AK474" s="127"/>
      <c r="AL474" s="127"/>
      <c r="AM474" s="127"/>
      <c r="AN474" s="127"/>
      <c r="AO474" s="127"/>
      <c r="AP474" s="127"/>
      <c r="AQ474" s="127"/>
      <c r="AR474" s="127"/>
      <c r="AS474" s="127"/>
      <c r="AT474" s="127"/>
      <c r="AU474" s="127"/>
      <c r="AV474" s="127"/>
      <c r="AW474" s="127"/>
      <c r="AX474" s="127"/>
      <c r="AY474" s="127"/>
      <c r="AZ474" s="127"/>
      <c r="BA474" s="127"/>
      <c r="BB474" s="127"/>
      <c r="BC474" s="127"/>
      <c r="BD474" s="127"/>
      <c r="BE474" s="127"/>
      <c r="BF474" s="127"/>
      <c r="BG474" s="127"/>
      <c r="BH474" s="127"/>
      <c r="BI474" s="127"/>
      <c r="BJ474" s="127"/>
      <c r="BK474" s="127"/>
      <c r="BL474" s="127"/>
      <c r="BM474" s="127"/>
      <c r="BN474" s="127"/>
      <c r="BO474" s="127"/>
      <c r="BP474" s="127"/>
      <c r="BQ474" s="127"/>
      <c r="BR474" s="127"/>
      <c r="BS474" s="127"/>
      <c r="BT474" s="127"/>
      <c r="BU474" s="127"/>
      <c r="BV474" s="127"/>
      <c r="BW474" s="127"/>
      <c r="BX474" s="127"/>
      <c r="BY474" s="127"/>
      <c r="BZ474" s="127"/>
      <c r="CA474" s="127"/>
      <c r="CB474" s="127"/>
      <c r="CC474" s="127"/>
      <c r="CD474" s="127"/>
      <c r="CE474" s="127"/>
      <c r="CF474" s="127"/>
      <c r="CG474" s="127"/>
      <c r="CH474" s="127"/>
      <c r="CI474" s="127"/>
      <c r="CJ474" s="127"/>
      <c r="CK474" s="127"/>
      <c r="CL474" s="127"/>
      <c r="CM474" s="127"/>
      <c r="CN474" s="127"/>
      <c r="CO474" s="127"/>
      <c r="CP474" s="127"/>
      <c r="CQ474" s="127"/>
      <c r="CR474" s="127"/>
      <c r="CS474" s="127"/>
      <c r="CT474" s="127"/>
      <c r="CU474" s="127"/>
      <c r="CV474" s="127"/>
    </row>
    <row r="475" spans="1:100" ht="15.6" customHeight="1" x14ac:dyDescent="0.2">
      <c r="A475" s="127"/>
      <c r="B475" s="127"/>
      <c r="C475" s="127"/>
      <c r="D475" s="127"/>
      <c r="E475" s="127"/>
      <c r="F475" s="127"/>
      <c r="G475" s="127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7"/>
      <c r="X475" s="127"/>
      <c r="Y475" s="127"/>
      <c r="Z475" s="127"/>
      <c r="AA475" s="127"/>
      <c r="AB475" s="127"/>
      <c r="AC475" s="127"/>
      <c r="AD475" s="127"/>
      <c r="AE475" s="127"/>
      <c r="AF475" s="127"/>
      <c r="AG475" s="127"/>
      <c r="AH475" s="127"/>
      <c r="AI475" s="127"/>
      <c r="AJ475" s="127"/>
      <c r="AK475" s="127"/>
      <c r="AL475" s="127"/>
      <c r="AM475" s="127"/>
      <c r="AN475" s="127"/>
      <c r="AO475" s="127"/>
      <c r="AP475" s="127"/>
      <c r="AQ475" s="127"/>
      <c r="AR475" s="127"/>
      <c r="AS475" s="127"/>
      <c r="AT475" s="127"/>
      <c r="AU475" s="127"/>
      <c r="AV475" s="127"/>
      <c r="AW475" s="127"/>
      <c r="AX475" s="127"/>
      <c r="AY475" s="127"/>
      <c r="AZ475" s="127"/>
      <c r="BA475" s="127"/>
      <c r="BB475" s="127"/>
      <c r="BC475" s="127"/>
      <c r="BD475" s="127"/>
      <c r="BE475" s="127"/>
      <c r="BF475" s="127"/>
      <c r="BG475" s="127"/>
      <c r="BH475" s="127"/>
      <c r="BI475" s="127"/>
      <c r="BJ475" s="127"/>
      <c r="BK475" s="127"/>
      <c r="BL475" s="127"/>
      <c r="BM475" s="127"/>
      <c r="BN475" s="127"/>
      <c r="BO475" s="127"/>
      <c r="BP475" s="127"/>
      <c r="BQ475" s="127"/>
      <c r="BR475" s="127"/>
      <c r="BS475" s="127"/>
      <c r="BT475" s="127"/>
      <c r="BU475" s="127"/>
      <c r="BV475" s="127"/>
      <c r="BW475" s="127"/>
      <c r="BX475" s="127"/>
      <c r="BY475" s="127"/>
      <c r="BZ475" s="127"/>
      <c r="CA475" s="127"/>
      <c r="CB475" s="127"/>
      <c r="CC475" s="127"/>
      <c r="CD475" s="127"/>
      <c r="CE475" s="127"/>
      <c r="CF475" s="127"/>
      <c r="CG475" s="127"/>
      <c r="CH475" s="127"/>
      <c r="CI475" s="127"/>
      <c r="CJ475" s="127"/>
      <c r="CK475" s="127"/>
      <c r="CL475" s="127"/>
      <c r="CM475" s="127"/>
      <c r="CN475" s="127"/>
      <c r="CO475" s="127"/>
      <c r="CP475" s="127"/>
      <c r="CQ475" s="127"/>
      <c r="CR475" s="127"/>
      <c r="CS475" s="127"/>
      <c r="CT475" s="127"/>
      <c r="CU475" s="127"/>
      <c r="CV475" s="127"/>
    </row>
    <row r="476" spans="1:100" ht="15.6" customHeight="1" x14ac:dyDescent="0.2">
      <c r="A476" s="127"/>
      <c r="B476" s="127"/>
      <c r="C476" s="127"/>
      <c r="D476" s="127"/>
      <c r="E476" s="127"/>
      <c r="F476" s="127"/>
      <c r="G476" s="127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7"/>
      <c r="X476" s="127"/>
      <c r="Y476" s="127"/>
      <c r="Z476" s="127"/>
      <c r="AA476" s="127"/>
      <c r="AB476" s="127"/>
      <c r="AC476" s="127"/>
      <c r="AD476" s="127"/>
      <c r="AE476" s="127"/>
      <c r="AF476" s="127"/>
      <c r="AG476" s="127"/>
      <c r="AH476" s="127"/>
      <c r="AI476" s="127"/>
      <c r="AJ476" s="127"/>
      <c r="AK476" s="127"/>
      <c r="AL476" s="127"/>
      <c r="AM476" s="127"/>
      <c r="AN476" s="127"/>
      <c r="AO476" s="127"/>
      <c r="AP476" s="127"/>
      <c r="AQ476" s="127"/>
      <c r="AR476" s="127"/>
      <c r="AS476" s="127"/>
      <c r="AT476" s="127"/>
      <c r="AU476" s="127"/>
      <c r="AV476" s="127"/>
      <c r="AW476" s="127"/>
      <c r="AX476" s="127"/>
      <c r="AY476" s="127"/>
      <c r="AZ476" s="127"/>
      <c r="BA476" s="127"/>
      <c r="BB476" s="127"/>
      <c r="BC476" s="127"/>
      <c r="BD476" s="127"/>
      <c r="BE476" s="127"/>
      <c r="BF476" s="127"/>
      <c r="BG476" s="127"/>
      <c r="BH476" s="127"/>
      <c r="BI476" s="127"/>
      <c r="BJ476" s="127"/>
      <c r="BK476" s="127"/>
      <c r="BL476" s="127"/>
      <c r="BM476" s="127"/>
      <c r="BN476" s="127"/>
      <c r="BO476" s="127"/>
      <c r="BP476" s="127"/>
      <c r="BQ476" s="127"/>
      <c r="BR476" s="127"/>
      <c r="BS476" s="127"/>
      <c r="BT476" s="127"/>
      <c r="BU476" s="127"/>
      <c r="BV476" s="127"/>
      <c r="BW476" s="127"/>
      <c r="BX476" s="127"/>
      <c r="BY476" s="127"/>
      <c r="BZ476" s="127"/>
      <c r="CA476" s="127"/>
      <c r="CB476" s="127"/>
      <c r="CC476" s="127"/>
      <c r="CD476" s="127"/>
      <c r="CE476" s="127"/>
      <c r="CF476" s="127"/>
      <c r="CG476" s="127"/>
      <c r="CH476" s="127"/>
      <c r="CI476" s="127"/>
      <c r="CJ476" s="127"/>
      <c r="CK476" s="127"/>
      <c r="CL476" s="127"/>
      <c r="CM476" s="127"/>
      <c r="CN476" s="127"/>
      <c r="CO476" s="127"/>
      <c r="CP476" s="127"/>
      <c r="CQ476" s="127"/>
      <c r="CR476" s="127"/>
      <c r="CS476" s="127"/>
      <c r="CT476" s="127"/>
      <c r="CU476" s="127"/>
      <c r="CV476" s="127"/>
    </row>
    <row r="477" spans="1:100" ht="15.6" customHeight="1" x14ac:dyDescent="0.2">
      <c r="A477" s="127"/>
      <c r="B477" s="127"/>
      <c r="C477" s="127"/>
      <c r="D477" s="127"/>
      <c r="E477" s="127"/>
      <c r="F477" s="127"/>
      <c r="G477" s="127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7"/>
      <c r="X477" s="127"/>
      <c r="Y477" s="127"/>
      <c r="Z477" s="127"/>
      <c r="AA477" s="127"/>
      <c r="AB477" s="127"/>
      <c r="AC477" s="127"/>
      <c r="AD477" s="127"/>
      <c r="AE477" s="127"/>
      <c r="AF477" s="127"/>
      <c r="AG477" s="127"/>
      <c r="AH477" s="127"/>
      <c r="AI477" s="127"/>
      <c r="AJ477" s="127"/>
      <c r="AK477" s="127"/>
      <c r="AL477" s="127"/>
      <c r="AM477" s="127"/>
      <c r="AN477" s="127"/>
      <c r="AO477" s="127"/>
      <c r="AP477" s="127"/>
      <c r="AQ477" s="127"/>
      <c r="AR477" s="127"/>
      <c r="AS477" s="127"/>
      <c r="AT477" s="127"/>
      <c r="AU477" s="127"/>
      <c r="AV477" s="127"/>
      <c r="AW477" s="127"/>
      <c r="AX477" s="127"/>
      <c r="AY477" s="127"/>
      <c r="AZ477" s="127"/>
      <c r="BA477" s="127"/>
      <c r="BB477" s="127"/>
      <c r="BC477" s="127"/>
      <c r="BD477" s="127"/>
      <c r="BE477" s="127"/>
      <c r="BF477" s="127"/>
      <c r="BG477" s="127"/>
      <c r="BH477" s="127"/>
      <c r="BI477" s="127"/>
      <c r="BJ477" s="127"/>
      <c r="BK477" s="127"/>
      <c r="BL477" s="127"/>
      <c r="BM477" s="127"/>
      <c r="BN477" s="127"/>
      <c r="BO477" s="127"/>
      <c r="BP477" s="127"/>
      <c r="BQ477" s="127"/>
      <c r="BR477" s="127"/>
      <c r="BS477" s="127"/>
      <c r="BT477" s="127"/>
      <c r="BU477" s="127"/>
      <c r="BV477" s="127"/>
      <c r="BW477" s="127"/>
      <c r="BX477" s="127"/>
      <c r="BY477" s="127"/>
      <c r="BZ477" s="127"/>
      <c r="CA477" s="127"/>
      <c r="CB477" s="127"/>
      <c r="CC477" s="127"/>
      <c r="CD477" s="127"/>
      <c r="CE477" s="127"/>
      <c r="CF477" s="127"/>
      <c r="CG477" s="127"/>
      <c r="CH477" s="127"/>
      <c r="CI477" s="127"/>
      <c r="CJ477" s="127"/>
      <c r="CK477" s="127"/>
      <c r="CL477" s="127"/>
      <c r="CM477" s="127"/>
      <c r="CN477" s="127"/>
      <c r="CO477" s="127"/>
      <c r="CP477" s="127"/>
      <c r="CQ477" s="127"/>
      <c r="CR477" s="127"/>
      <c r="CS477" s="127"/>
      <c r="CT477" s="127"/>
      <c r="CU477" s="127"/>
      <c r="CV477" s="127"/>
    </row>
    <row r="478" spans="1:100" ht="15.6" customHeight="1" x14ac:dyDescent="0.2">
      <c r="A478" s="127"/>
      <c r="B478" s="127"/>
      <c r="C478" s="127"/>
      <c r="D478" s="127"/>
      <c r="E478" s="127"/>
      <c r="F478" s="127"/>
      <c r="G478" s="127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7"/>
      <c r="X478" s="127"/>
      <c r="Y478" s="127"/>
      <c r="Z478" s="127"/>
      <c r="AA478" s="127"/>
      <c r="AB478" s="127"/>
      <c r="AC478" s="127"/>
      <c r="AD478" s="127"/>
      <c r="AE478" s="127"/>
      <c r="AF478" s="127"/>
      <c r="AG478" s="127"/>
      <c r="AH478" s="127"/>
      <c r="AI478" s="127"/>
      <c r="AJ478" s="127"/>
      <c r="AK478" s="127"/>
      <c r="AL478" s="127"/>
      <c r="AM478" s="127"/>
      <c r="AN478" s="127"/>
      <c r="AO478" s="127"/>
      <c r="AP478" s="127"/>
      <c r="AQ478" s="127"/>
      <c r="AR478" s="127"/>
      <c r="AS478" s="127"/>
      <c r="AT478" s="127"/>
      <c r="AU478" s="127"/>
      <c r="AV478" s="127"/>
      <c r="AW478" s="127"/>
      <c r="AX478" s="127"/>
      <c r="AY478" s="127"/>
      <c r="AZ478" s="127"/>
      <c r="BA478" s="127"/>
      <c r="BB478" s="127"/>
      <c r="BC478" s="127"/>
      <c r="BD478" s="127"/>
      <c r="BE478" s="127"/>
      <c r="BF478" s="127"/>
      <c r="BG478" s="127"/>
      <c r="BH478" s="127"/>
      <c r="BI478" s="127"/>
      <c r="BJ478" s="127"/>
      <c r="BK478" s="127"/>
      <c r="BL478" s="127"/>
      <c r="BM478" s="127"/>
      <c r="BN478" s="127"/>
      <c r="BO478" s="127"/>
      <c r="BP478" s="127"/>
      <c r="BQ478" s="127"/>
      <c r="BR478" s="127"/>
      <c r="BS478" s="127"/>
      <c r="BT478" s="127"/>
      <c r="BU478" s="127"/>
      <c r="BV478" s="127"/>
      <c r="BW478" s="127"/>
      <c r="BX478" s="127"/>
      <c r="BY478" s="127"/>
      <c r="BZ478" s="127"/>
      <c r="CA478" s="127"/>
      <c r="CB478" s="127"/>
      <c r="CC478" s="127"/>
      <c r="CD478" s="127"/>
      <c r="CE478" s="127"/>
      <c r="CF478" s="127"/>
      <c r="CG478" s="127"/>
      <c r="CH478" s="127"/>
      <c r="CI478" s="127"/>
      <c r="CJ478" s="127"/>
      <c r="CK478" s="127"/>
      <c r="CL478" s="127"/>
      <c r="CM478" s="127"/>
      <c r="CN478" s="127"/>
      <c r="CO478" s="127"/>
      <c r="CP478" s="127"/>
      <c r="CQ478" s="127"/>
      <c r="CR478" s="127"/>
      <c r="CS478" s="127"/>
      <c r="CT478" s="127"/>
      <c r="CU478" s="127"/>
      <c r="CV478" s="127"/>
    </row>
    <row r="479" spans="1:100" ht="15.6" customHeight="1" x14ac:dyDescent="0.2">
      <c r="A479" s="127"/>
      <c r="B479" s="127"/>
      <c r="C479" s="127"/>
      <c r="D479" s="127"/>
      <c r="E479" s="127"/>
      <c r="F479" s="127"/>
      <c r="G479" s="127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7"/>
      <c r="X479" s="127"/>
      <c r="Y479" s="127"/>
      <c r="Z479" s="127"/>
      <c r="AA479" s="127"/>
      <c r="AB479" s="127"/>
      <c r="AC479" s="127"/>
      <c r="AD479" s="127"/>
      <c r="AE479" s="127"/>
      <c r="AF479" s="127"/>
      <c r="AG479" s="127"/>
      <c r="AH479" s="127"/>
      <c r="AI479" s="127"/>
      <c r="AJ479" s="127"/>
      <c r="AK479" s="127"/>
      <c r="AL479" s="127"/>
      <c r="AM479" s="127"/>
      <c r="AN479" s="127"/>
      <c r="AO479" s="127"/>
      <c r="AP479" s="127"/>
      <c r="AQ479" s="127"/>
      <c r="AR479" s="127"/>
      <c r="AS479" s="127"/>
      <c r="AT479" s="127"/>
      <c r="AU479" s="127"/>
      <c r="AV479" s="127"/>
      <c r="AW479" s="127"/>
      <c r="AX479" s="127"/>
      <c r="AY479" s="127"/>
      <c r="AZ479" s="127"/>
      <c r="BA479" s="127"/>
      <c r="BB479" s="127"/>
      <c r="BC479" s="127"/>
      <c r="BD479" s="127"/>
      <c r="BE479" s="127"/>
      <c r="BF479" s="127"/>
      <c r="BG479" s="127"/>
      <c r="BH479" s="127"/>
      <c r="BI479" s="127"/>
      <c r="BJ479" s="127"/>
      <c r="BK479" s="127"/>
      <c r="BL479" s="127"/>
      <c r="BM479" s="127"/>
      <c r="BN479" s="127"/>
      <c r="BO479" s="127"/>
      <c r="BP479" s="127"/>
      <c r="BQ479" s="127"/>
      <c r="BR479" s="127"/>
      <c r="BS479" s="127"/>
      <c r="BT479" s="127"/>
      <c r="BU479" s="127"/>
      <c r="BV479" s="127"/>
      <c r="BW479" s="127"/>
      <c r="BX479" s="127"/>
      <c r="BY479" s="127"/>
      <c r="BZ479" s="127"/>
      <c r="CA479" s="127"/>
      <c r="CB479" s="127"/>
      <c r="CC479" s="127"/>
      <c r="CD479" s="127"/>
      <c r="CE479" s="127"/>
      <c r="CF479" s="127"/>
      <c r="CG479" s="127"/>
      <c r="CH479" s="127"/>
      <c r="CI479" s="127"/>
      <c r="CJ479" s="127"/>
      <c r="CK479" s="127"/>
      <c r="CL479" s="127"/>
      <c r="CM479" s="127"/>
      <c r="CN479" s="127"/>
      <c r="CO479" s="127"/>
      <c r="CP479" s="127"/>
      <c r="CQ479" s="127"/>
      <c r="CR479" s="127"/>
      <c r="CS479" s="127"/>
      <c r="CT479" s="127"/>
      <c r="CU479" s="127"/>
      <c r="CV479" s="127"/>
    </row>
    <row r="480" spans="1:100" ht="15.6" customHeight="1" x14ac:dyDescent="0.2">
      <c r="A480" s="127"/>
      <c r="B480" s="127"/>
      <c r="C480" s="127"/>
      <c r="D480" s="127"/>
      <c r="E480" s="127"/>
      <c r="F480" s="127"/>
      <c r="G480" s="127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7"/>
      <c r="X480" s="127"/>
      <c r="Y480" s="127"/>
      <c r="Z480" s="127"/>
      <c r="AA480" s="127"/>
      <c r="AB480" s="127"/>
      <c r="AC480" s="127"/>
      <c r="AD480" s="127"/>
      <c r="AE480" s="127"/>
      <c r="AF480" s="127"/>
      <c r="AG480" s="127"/>
      <c r="AH480" s="127"/>
      <c r="AI480" s="127"/>
      <c r="AJ480" s="127"/>
      <c r="AK480" s="127"/>
      <c r="AL480" s="127"/>
      <c r="AM480" s="127"/>
      <c r="AN480" s="127"/>
      <c r="AO480" s="127"/>
      <c r="AP480" s="127"/>
      <c r="AQ480" s="127"/>
      <c r="AR480" s="127"/>
      <c r="AS480" s="127"/>
      <c r="AT480" s="127"/>
      <c r="AU480" s="127"/>
      <c r="AV480" s="127"/>
      <c r="AW480" s="127"/>
      <c r="AX480" s="127"/>
      <c r="AY480" s="127"/>
      <c r="AZ480" s="127"/>
      <c r="BA480" s="127"/>
      <c r="BB480" s="127"/>
      <c r="BC480" s="127"/>
      <c r="BD480" s="127"/>
      <c r="BE480" s="127"/>
      <c r="BF480" s="127"/>
      <c r="BG480" s="127"/>
      <c r="BH480" s="127"/>
      <c r="BI480" s="127"/>
      <c r="BJ480" s="127"/>
      <c r="BK480" s="127"/>
      <c r="BL480" s="127"/>
      <c r="BM480" s="127"/>
      <c r="BN480" s="127"/>
      <c r="BO480" s="127"/>
      <c r="BP480" s="127"/>
      <c r="BQ480" s="127"/>
      <c r="BR480" s="127"/>
      <c r="BS480" s="127"/>
      <c r="BT480" s="127"/>
      <c r="BU480" s="127"/>
      <c r="BV480" s="127"/>
      <c r="BW480" s="127"/>
      <c r="BX480" s="127"/>
      <c r="BY480" s="127"/>
      <c r="BZ480" s="127"/>
      <c r="CA480" s="127"/>
      <c r="CB480" s="127"/>
      <c r="CC480" s="127"/>
      <c r="CD480" s="127"/>
      <c r="CE480" s="127"/>
      <c r="CF480" s="127"/>
      <c r="CG480" s="127"/>
      <c r="CH480" s="127"/>
      <c r="CI480" s="127"/>
      <c r="CJ480" s="127"/>
      <c r="CK480" s="127"/>
      <c r="CL480" s="127"/>
      <c r="CM480" s="127"/>
      <c r="CN480" s="127"/>
      <c r="CO480" s="127"/>
      <c r="CP480" s="127"/>
      <c r="CQ480" s="127"/>
      <c r="CR480" s="127"/>
      <c r="CS480" s="127"/>
      <c r="CT480" s="127"/>
      <c r="CU480" s="127"/>
      <c r="CV480" s="127"/>
    </row>
    <row r="481" spans="1:100" ht="15.6" customHeight="1" x14ac:dyDescent="0.2">
      <c r="A481" s="127"/>
      <c r="B481" s="127"/>
      <c r="C481" s="127"/>
      <c r="D481" s="127"/>
      <c r="E481" s="127"/>
      <c r="F481" s="127"/>
      <c r="G481" s="127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7"/>
      <c r="X481" s="127"/>
      <c r="Y481" s="127"/>
      <c r="Z481" s="127"/>
      <c r="AA481" s="127"/>
      <c r="AB481" s="127"/>
      <c r="AC481" s="127"/>
      <c r="AD481" s="127"/>
      <c r="AE481" s="127"/>
      <c r="AF481" s="127"/>
      <c r="AG481" s="127"/>
      <c r="AH481" s="127"/>
      <c r="AI481" s="127"/>
      <c r="AJ481" s="127"/>
      <c r="AK481" s="127"/>
      <c r="AL481" s="127"/>
      <c r="AM481" s="127"/>
      <c r="AN481" s="127"/>
      <c r="AO481" s="127"/>
      <c r="AP481" s="127"/>
      <c r="AQ481" s="127"/>
      <c r="AR481" s="127"/>
      <c r="AS481" s="127"/>
      <c r="AT481" s="127"/>
      <c r="AU481" s="127"/>
      <c r="AV481" s="127"/>
      <c r="AW481" s="127"/>
      <c r="AX481" s="127"/>
      <c r="AY481" s="127"/>
      <c r="AZ481" s="127"/>
      <c r="BA481" s="127"/>
      <c r="BB481" s="127"/>
      <c r="BC481" s="127"/>
      <c r="BD481" s="127"/>
      <c r="BE481" s="127"/>
      <c r="BF481" s="127"/>
      <c r="BG481" s="127"/>
      <c r="BH481" s="127"/>
      <c r="BI481" s="127"/>
      <c r="BJ481" s="127"/>
      <c r="BK481" s="127"/>
      <c r="BL481" s="127"/>
      <c r="BM481" s="127"/>
      <c r="BN481" s="127"/>
      <c r="BO481" s="127"/>
      <c r="BP481" s="127"/>
      <c r="BQ481" s="127"/>
      <c r="BR481" s="127"/>
      <c r="BS481" s="127"/>
      <c r="BT481" s="127"/>
      <c r="BU481" s="127"/>
      <c r="BV481" s="127"/>
      <c r="BW481" s="127"/>
      <c r="BX481" s="127"/>
      <c r="BY481" s="127"/>
      <c r="BZ481" s="127"/>
      <c r="CA481" s="127"/>
      <c r="CB481" s="127"/>
      <c r="CC481" s="127"/>
      <c r="CD481" s="127"/>
      <c r="CE481" s="127"/>
      <c r="CF481" s="127"/>
      <c r="CG481" s="127"/>
      <c r="CH481" s="127"/>
      <c r="CI481" s="127"/>
      <c r="CJ481" s="127"/>
      <c r="CK481" s="127"/>
      <c r="CL481" s="127"/>
      <c r="CM481" s="127"/>
      <c r="CN481" s="127"/>
      <c r="CO481" s="127"/>
      <c r="CP481" s="127"/>
      <c r="CQ481" s="127"/>
      <c r="CR481" s="127"/>
      <c r="CS481" s="127"/>
      <c r="CT481" s="127"/>
      <c r="CU481" s="127"/>
      <c r="CV481" s="127"/>
    </row>
    <row r="482" spans="1:100" ht="15.6" customHeight="1" x14ac:dyDescent="0.2">
      <c r="A482" s="127"/>
      <c r="B482" s="127"/>
      <c r="C482" s="127"/>
      <c r="D482" s="127"/>
      <c r="E482" s="127"/>
      <c r="F482" s="127"/>
      <c r="G482" s="127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7"/>
      <c r="X482" s="127"/>
      <c r="Y482" s="127"/>
      <c r="Z482" s="127"/>
      <c r="AA482" s="127"/>
      <c r="AB482" s="127"/>
      <c r="AC482" s="127"/>
      <c r="AD482" s="127"/>
      <c r="AE482" s="127"/>
      <c r="AF482" s="127"/>
      <c r="AG482" s="127"/>
      <c r="AH482" s="127"/>
      <c r="AI482" s="127"/>
      <c r="AJ482" s="127"/>
      <c r="AK482" s="127"/>
      <c r="AL482" s="127"/>
      <c r="AM482" s="127"/>
      <c r="AN482" s="127"/>
      <c r="AO482" s="127"/>
      <c r="AP482" s="127"/>
      <c r="AQ482" s="127"/>
      <c r="AR482" s="127"/>
      <c r="AS482" s="127"/>
      <c r="AT482" s="127"/>
      <c r="AU482" s="127"/>
      <c r="AV482" s="127"/>
      <c r="AW482" s="127"/>
      <c r="AX482" s="127"/>
      <c r="AY482" s="127"/>
      <c r="AZ482" s="127"/>
      <c r="BA482" s="127"/>
      <c r="BB482" s="127"/>
      <c r="BC482" s="127"/>
      <c r="BD482" s="127"/>
      <c r="BE482" s="127"/>
      <c r="BF482" s="127"/>
      <c r="BG482" s="127"/>
      <c r="BH482" s="127"/>
      <c r="BI482" s="127"/>
      <c r="BJ482" s="127"/>
      <c r="BK482" s="127"/>
      <c r="BL482" s="127"/>
      <c r="BM482" s="127"/>
      <c r="BN482" s="127"/>
      <c r="BO482" s="127"/>
      <c r="BP482" s="127"/>
      <c r="BQ482" s="127"/>
      <c r="BR482" s="127"/>
      <c r="BS482" s="127"/>
      <c r="BT482" s="127"/>
      <c r="BU482" s="127"/>
      <c r="BV482" s="127"/>
      <c r="BW482" s="127"/>
      <c r="BX482" s="127"/>
      <c r="BY482" s="127"/>
      <c r="BZ482" s="127"/>
      <c r="CA482" s="127"/>
      <c r="CB482" s="127"/>
      <c r="CC482" s="127"/>
      <c r="CD482" s="127"/>
      <c r="CE482" s="127"/>
      <c r="CF482" s="127"/>
      <c r="CG482" s="127"/>
      <c r="CH482" s="127"/>
      <c r="CI482" s="127"/>
      <c r="CJ482" s="127"/>
      <c r="CK482" s="127"/>
      <c r="CL482" s="127"/>
      <c r="CM482" s="127"/>
      <c r="CN482" s="127"/>
      <c r="CO482" s="127"/>
      <c r="CP482" s="127"/>
      <c r="CQ482" s="127"/>
      <c r="CR482" s="127"/>
      <c r="CS482" s="127"/>
      <c r="CT482" s="127"/>
      <c r="CU482" s="127"/>
      <c r="CV482" s="127"/>
    </row>
    <row r="483" spans="1:100" ht="15.6" customHeight="1" x14ac:dyDescent="0.2">
      <c r="A483" s="127"/>
      <c r="B483" s="127"/>
      <c r="C483" s="127"/>
      <c r="D483" s="127"/>
      <c r="E483" s="127"/>
      <c r="F483" s="127"/>
      <c r="G483" s="127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7"/>
      <c r="X483" s="127"/>
      <c r="Y483" s="127"/>
      <c r="Z483" s="127"/>
      <c r="AA483" s="127"/>
      <c r="AB483" s="127"/>
      <c r="AC483" s="127"/>
      <c r="AD483" s="127"/>
      <c r="AE483" s="127"/>
      <c r="AF483" s="127"/>
      <c r="AG483" s="127"/>
      <c r="AH483" s="127"/>
      <c r="AI483" s="127"/>
      <c r="AJ483" s="127"/>
      <c r="AK483" s="127"/>
      <c r="AL483" s="127"/>
      <c r="AM483" s="127"/>
      <c r="AN483" s="127"/>
      <c r="AO483" s="127"/>
      <c r="AP483" s="127"/>
      <c r="AQ483" s="127"/>
      <c r="AR483" s="127"/>
      <c r="AS483" s="127"/>
      <c r="AT483" s="127"/>
      <c r="AU483" s="127"/>
      <c r="AV483" s="127"/>
      <c r="AW483" s="127"/>
      <c r="AX483" s="127"/>
      <c r="AY483" s="127"/>
      <c r="AZ483" s="127"/>
      <c r="BA483" s="127"/>
      <c r="BB483" s="127"/>
      <c r="BC483" s="127"/>
      <c r="BD483" s="127"/>
      <c r="BE483" s="127"/>
      <c r="BF483" s="127"/>
      <c r="BG483" s="127"/>
      <c r="BH483" s="127"/>
      <c r="BI483" s="127"/>
      <c r="BJ483" s="127"/>
      <c r="BK483" s="127"/>
      <c r="BL483" s="127"/>
      <c r="BM483" s="127"/>
      <c r="BN483" s="127"/>
      <c r="BO483" s="127"/>
      <c r="BP483" s="127"/>
      <c r="BQ483" s="127"/>
      <c r="BR483" s="127"/>
      <c r="BS483" s="127"/>
      <c r="BT483" s="127"/>
      <c r="BU483" s="127"/>
      <c r="BV483" s="127"/>
      <c r="BW483" s="127"/>
      <c r="BX483" s="127"/>
      <c r="BY483" s="127"/>
      <c r="BZ483" s="127"/>
      <c r="CA483" s="127"/>
      <c r="CB483" s="127"/>
      <c r="CC483" s="127"/>
      <c r="CD483" s="127"/>
      <c r="CE483" s="127"/>
      <c r="CF483" s="127"/>
      <c r="CG483" s="127"/>
      <c r="CH483" s="127"/>
      <c r="CI483" s="127"/>
      <c r="CJ483" s="127"/>
      <c r="CK483" s="127"/>
      <c r="CL483" s="127"/>
      <c r="CM483" s="127"/>
      <c r="CN483" s="127"/>
      <c r="CO483" s="127"/>
      <c r="CP483" s="127"/>
      <c r="CQ483" s="127"/>
      <c r="CR483" s="127"/>
      <c r="CS483" s="127"/>
      <c r="CT483" s="127"/>
      <c r="CU483" s="127"/>
      <c r="CV483" s="127"/>
    </row>
    <row r="484" spans="1:100" ht="15.6" customHeight="1" x14ac:dyDescent="0.2">
      <c r="A484" s="127"/>
      <c r="B484" s="127"/>
      <c r="C484" s="127"/>
      <c r="D484" s="127"/>
      <c r="E484" s="127"/>
      <c r="F484" s="127"/>
      <c r="G484" s="127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7"/>
      <c r="X484" s="127"/>
      <c r="Y484" s="127"/>
      <c r="Z484" s="127"/>
      <c r="AA484" s="127"/>
      <c r="AB484" s="127"/>
      <c r="AC484" s="127"/>
      <c r="AD484" s="127"/>
      <c r="AE484" s="127"/>
      <c r="AF484" s="127"/>
      <c r="AG484" s="127"/>
      <c r="AH484" s="127"/>
      <c r="AI484" s="127"/>
      <c r="AJ484" s="127"/>
      <c r="AK484" s="127"/>
      <c r="AL484" s="127"/>
      <c r="AM484" s="127"/>
      <c r="AN484" s="127"/>
      <c r="AO484" s="127"/>
      <c r="AP484" s="127"/>
      <c r="AQ484" s="127"/>
      <c r="AR484" s="127"/>
      <c r="AS484" s="127"/>
      <c r="AT484" s="127"/>
      <c r="AU484" s="127"/>
      <c r="AV484" s="127"/>
      <c r="AW484" s="127"/>
      <c r="AX484" s="127"/>
      <c r="AY484" s="127"/>
      <c r="AZ484" s="127"/>
      <c r="BA484" s="127"/>
      <c r="BB484" s="127"/>
      <c r="BC484" s="127"/>
      <c r="BD484" s="127"/>
      <c r="BE484" s="127"/>
      <c r="BF484" s="127"/>
      <c r="BG484" s="127"/>
      <c r="BH484" s="127"/>
      <c r="BI484" s="127"/>
      <c r="BJ484" s="127"/>
      <c r="BK484" s="127"/>
      <c r="BL484" s="127"/>
      <c r="BM484" s="127"/>
      <c r="BN484" s="127"/>
      <c r="BO484" s="127"/>
      <c r="BP484" s="127"/>
      <c r="BQ484" s="127"/>
      <c r="BR484" s="127"/>
      <c r="BS484" s="127"/>
      <c r="BT484" s="127"/>
      <c r="BU484" s="127"/>
      <c r="BV484" s="127"/>
      <c r="BW484" s="127"/>
      <c r="BX484" s="127"/>
      <c r="BY484" s="127"/>
      <c r="BZ484" s="127"/>
      <c r="CA484" s="127"/>
      <c r="CB484" s="127"/>
      <c r="CC484" s="127"/>
      <c r="CD484" s="127"/>
      <c r="CE484" s="127"/>
      <c r="CF484" s="127"/>
      <c r="CG484" s="127"/>
      <c r="CH484" s="127"/>
      <c r="CI484" s="127"/>
      <c r="CJ484" s="127"/>
      <c r="CK484" s="127"/>
      <c r="CL484" s="127"/>
      <c r="CM484" s="127"/>
      <c r="CN484" s="127"/>
      <c r="CO484" s="127"/>
      <c r="CP484" s="127"/>
      <c r="CQ484" s="127"/>
      <c r="CR484" s="127"/>
      <c r="CS484" s="127"/>
      <c r="CT484" s="127"/>
      <c r="CU484" s="127"/>
      <c r="CV484" s="127"/>
    </row>
    <row r="485" spans="1:100" ht="15.6" customHeight="1" x14ac:dyDescent="0.2">
      <c r="A485" s="127"/>
      <c r="B485" s="127"/>
      <c r="C485" s="127"/>
      <c r="D485" s="127"/>
      <c r="E485" s="127"/>
      <c r="F485" s="127"/>
      <c r="G485" s="127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7"/>
      <c r="X485" s="127"/>
      <c r="Y485" s="127"/>
      <c r="Z485" s="127"/>
      <c r="AA485" s="127"/>
      <c r="AB485" s="127"/>
      <c r="AC485" s="127"/>
      <c r="AD485" s="127"/>
      <c r="AE485" s="127"/>
      <c r="AF485" s="127"/>
      <c r="AG485" s="127"/>
      <c r="AH485" s="127"/>
      <c r="AI485" s="127"/>
      <c r="AJ485" s="127"/>
      <c r="AK485" s="127"/>
      <c r="AL485" s="127"/>
      <c r="AM485" s="127"/>
      <c r="AN485" s="127"/>
      <c r="AO485" s="127"/>
      <c r="AP485" s="127"/>
      <c r="AQ485" s="127"/>
      <c r="AR485" s="127"/>
      <c r="AS485" s="127"/>
      <c r="AT485" s="127"/>
      <c r="AU485" s="127"/>
      <c r="AV485" s="127"/>
      <c r="AW485" s="127"/>
      <c r="AX485" s="127"/>
      <c r="AY485" s="127"/>
      <c r="AZ485" s="127"/>
      <c r="BA485" s="127"/>
      <c r="BB485" s="127"/>
      <c r="BC485" s="127"/>
      <c r="BD485" s="127"/>
      <c r="BE485" s="127"/>
      <c r="BF485" s="127"/>
      <c r="BG485" s="127"/>
      <c r="BH485" s="127"/>
      <c r="BI485" s="127"/>
      <c r="BJ485" s="127"/>
      <c r="BK485" s="127"/>
      <c r="BL485" s="127"/>
      <c r="BM485" s="127"/>
      <c r="BN485" s="127"/>
      <c r="BO485" s="127"/>
      <c r="BP485" s="127"/>
      <c r="BQ485" s="127"/>
      <c r="BR485" s="127"/>
      <c r="BS485" s="127"/>
      <c r="BT485" s="127"/>
      <c r="BU485" s="127"/>
      <c r="BV485" s="127"/>
      <c r="BW485" s="127"/>
      <c r="BX485" s="127"/>
      <c r="BY485" s="127"/>
      <c r="BZ485" s="127"/>
      <c r="CA485" s="127"/>
      <c r="CB485" s="127"/>
      <c r="CC485" s="127"/>
      <c r="CD485" s="127"/>
      <c r="CE485" s="127"/>
      <c r="CF485" s="127"/>
      <c r="CG485" s="127"/>
      <c r="CH485" s="127"/>
      <c r="CI485" s="127"/>
      <c r="CJ485" s="127"/>
      <c r="CK485" s="127"/>
      <c r="CL485" s="127"/>
      <c r="CM485" s="127"/>
      <c r="CN485" s="127"/>
      <c r="CO485" s="127"/>
      <c r="CP485" s="127"/>
      <c r="CQ485" s="127"/>
      <c r="CR485" s="127"/>
      <c r="CS485" s="127"/>
      <c r="CT485" s="127"/>
      <c r="CU485" s="127"/>
      <c r="CV485" s="127"/>
    </row>
    <row r="486" spans="1:100" ht="15.6" customHeight="1" x14ac:dyDescent="0.2">
      <c r="A486" s="127"/>
      <c r="B486" s="127"/>
      <c r="C486" s="127"/>
      <c r="D486" s="127"/>
      <c r="E486" s="127"/>
      <c r="F486" s="127"/>
      <c r="G486" s="127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7"/>
      <c r="X486" s="127"/>
      <c r="Y486" s="127"/>
      <c r="Z486" s="127"/>
      <c r="AA486" s="127"/>
      <c r="AB486" s="127"/>
      <c r="AC486" s="127"/>
      <c r="AD486" s="127"/>
      <c r="AE486" s="127"/>
      <c r="AF486" s="127"/>
      <c r="AG486" s="127"/>
      <c r="AH486" s="127"/>
      <c r="AI486" s="127"/>
      <c r="AJ486" s="127"/>
      <c r="AK486" s="127"/>
      <c r="AL486" s="127"/>
      <c r="AM486" s="127"/>
      <c r="AN486" s="127"/>
      <c r="AO486" s="127"/>
      <c r="AP486" s="127"/>
      <c r="AQ486" s="127"/>
      <c r="AR486" s="127"/>
      <c r="AS486" s="127"/>
      <c r="AT486" s="127"/>
      <c r="AU486" s="127"/>
      <c r="AV486" s="127"/>
      <c r="AW486" s="127"/>
      <c r="AX486" s="127"/>
      <c r="AY486" s="127"/>
      <c r="AZ486" s="127"/>
      <c r="BA486" s="127"/>
      <c r="BB486" s="127"/>
      <c r="BC486" s="127"/>
      <c r="BD486" s="127"/>
      <c r="BE486" s="127"/>
      <c r="BF486" s="127"/>
      <c r="BG486" s="127"/>
      <c r="BH486" s="127"/>
      <c r="BI486" s="127"/>
      <c r="BJ486" s="127"/>
      <c r="BK486" s="127"/>
      <c r="BL486" s="127"/>
      <c r="BM486" s="127"/>
      <c r="BN486" s="127"/>
      <c r="BO486" s="127"/>
      <c r="BP486" s="127"/>
      <c r="BQ486" s="127"/>
      <c r="BR486" s="127"/>
      <c r="BS486" s="127"/>
      <c r="BT486" s="127"/>
      <c r="BU486" s="127"/>
      <c r="BV486" s="127"/>
      <c r="BW486" s="127"/>
      <c r="BX486" s="127"/>
      <c r="BY486" s="127"/>
      <c r="BZ486" s="127"/>
      <c r="CA486" s="127"/>
      <c r="CB486" s="127"/>
      <c r="CC486" s="127"/>
      <c r="CD486" s="127"/>
      <c r="CE486" s="127"/>
      <c r="CF486" s="127"/>
      <c r="CG486" s="127"/>
      <c r="CH486" s="127"/>
      <c r="CI486" s="127"/>
      <c r="CJ486" s="127"/>
      <c r="CK486" s="127"/>
      <c r="CL486" s="127"/>
      <c r="CM486" s="127"/>
      <c r="CN486" s="127"/>
      <c r="CO486" s="127"/>
      <c r="CP486" s="127"/>
      <c r="CQ486" s="127"/>
      <c r="CR486" s="127"/>
      <c r="CS486" s="127"/>
      <c r="CT486" s="127"/>
      <c r="CU486" s="127"/>
      <c r="CV486" s="127"/>
    </row>
    <row r="487" spans="1:100" ht="15.6" customHeight="1" x14ac:dyDescent="0.2">
      <c r="A487" s="127"/>
      <c r="B487" s="127"/>
      <c r="C487" s="127"/>
      <c r="D487" s="127"/>
      <c r="E487" s="127"/>
      <c r="F487" s="127"/>
      <c r="G487" s="127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7"/>
      <c r="X487" s="127"/>
      <c r="Y487" s="127"/>
      <c r="Z487" s="127"/>
      <c r="AA487" s="127"/>
      <c r="AB487" s="127"/>
      <c r="AC487" s="127"/>
      <c r="AD487" s="127"/>
      <c r="AE487" s="127"/>
      <c r="AF487" s="127"/>
      <c r="AG487" s="127"/>
      <c r="AH487" s="127"/>
      <c r="AI487" s="127"/>
      <c r="AJ487" s="127"/>
      <c r="AK487" s="127"/>
      <c r="AL487" s="127"/>
      <c r="AM487" s="127"/>
      <c r="AN487" s="127"/>
      <c r="AO487" s="127"/>
      <c r="AP487" s="127"/>
      <c r="AQ487" s="127"/>
      <c r="AR487" s="127"/>
      <c r="AS487" s="127"/>
      <c r="AT487" s="127"/>
      <c r="AU487" s="127"/>
      <c r="AV487" s="127"/>
      <c r="AW487" s="127"/>
      <c r="AX487" s="127"/>
      <c r="AY487" s="127"/>
      <c r="AZ487" s="127"/>
      <c r="BA487" s="127"/>
      <c r="BB487" s="127"/>
      <c r="BC487" s="127"/>
      <c r="BD487" s="127"/>
      <c r="BE487" s="127"/>
      <c r="BF487" s="127"/>
      <c r="BG487" s="127"/>
      <c r="BH487" s="127"/>
      <c r="BI487" s="127"/>
      <c r="BJ487" s="127"/>
      <c r="BK487" s="127"/>
      <c r="BL487" s="127"/>
      <c r="BM487" s="127"/>
      <c r="BN487" s="127"/>
      <c r="BO487" s="127"/>
      <c r="BP487" s="127"/>
      <c r="BQ487" s="127"/>
      <c r="BR487" s="127"/>
      <c r="BS487" s="127"/>
      <c r="BT487" s="127"/>
      <c r="BU487" s="127"/>
      <c r="BV487" s="127"/>
      <c r="BW487" s="127"/>
      <c r="BX487" s="127"/>
      <c r="BY487" s="127"/>
      <c r="BZ487" s="127"/>
      <c r="CA487" s="127"/>
      <c r="CB487" s="127"/>
      <c r="CC487" s="127"/>
      <c r="CD487" s="127"/>
      <c r="CE487" s="127"/>
      <c r="CF487" s="127"/>
      <c r="CG487" s="127"/>
      <c r="CH487" s="127"/>
      <c r="CI487" s="127"/>
      <c r="CJ487" s="127"/>
      <c r="CK487" s="127"/>
      <c r="CL487" s="127"/>
      <c r="CM487" s="127"/>
      <c r="CN487" s="127"/>
      <c r="CO487" s="127"/>
      <c r="CP487" s="127"/>
      <c r="CQ487" s="127"/>
      <c r="CR487" s="127"/>
      <c r="CS487" s="127"/>
      <c r="CT487" s="127"/>
      <c r="CU487" s="127"/>
      <c r="CV487" s="127"/>
    </row>
    <row r="488" spans="1:100" ht="15.6" customHeight="1" x14ac:dyDescent="0.2">
      <c r="A488" s="127"/>
      <c r="B488" s="127"/>
      <c r="C488" s="127"/>
      <c r="D488" s="127"/>
      <c r="E488" s="127"/>
      <c r="F488" s="127"/>
      <c r="G488" s="127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7"/>
      <c r="X488" s="127"/>
      <c r="Y488" s="127"/>
      <c r="Z488" s="127"/>
      <c r="AA488" s="127"/>
      <c r="AB488" s="127"/>
      <c r="AC488" s="127"/>
      <c r="AD488" s="127"/>
      <c r="AE488" s="127"/>
      <c r="AF488" s="127"/>
      <c r="AG488" s="127"/>
      <c r="AH488" s="127"/>
      <c r="AI488" s="127"/>
      <c r="AJ488" s="127"/>
      <c r="AK488" s="127"/>
      <c r="AL488" s="127"/>
      <c r="AM488" s="127"/>
      <c r="AN488" s="127"/>
      <c r="AO488" s="127"/>
      <c r="AP488" s="127"/>
      <c r="AQ488" s="127"/>
      <c r="AR488" s="127"/>
      <c r="AS488" s="127"/>
      <c r="AT488" s="127"/>
      <c r="AU488" s="127"/>
      <c r="AV488" s="127"/>
      <c r="AW488" s="127"/>
      <c r="AX488" s="127"/>
      <c r="AY488" s="127"/>
      <c r="AZ488" s="127"/>
      <c r="BA488" s="127"/>
      <c r="BB488" s="127"/>
      <c r="BC488" s="127"/>
      <c r="BD488" s="127"/>
      <c r="BE488" s="127"/>
      <c r="BF488" s="127"/>
      <c r="BG488" s="127"/>
      <c r="BH488" s="127"/>
      <c r="BI488" s="127"/>
      <c r="BJ488" s="127"/>
      <c r="BK488" s="127"/>
      <c r="BL488" s="127"/>
      <c r="BM488" s="127"/>
      <c r="BN488" s="127"/>
      <c r="BO488" s="127"/>
      <c r="BP488" s="127"/>
      <c r="BQ488" s="127"/>
      <c r="BR488" s="127"/>
      <c r="BS488" s="127"/>
      <c r="BT488" s="127"/>
      <c r="BU488" s="127"/>
      <c r="BV488" s="127"/>
      <c r="BW488" s="127"/>
      <c r="BX488" s="127"/>
      <c r="BY488" s="127"/>
      <c r="BZ488" s="127"/>
      <c r="CA488" s="127"/>
      <c r="CB488" s="127"/>
      <c r="CC488" s="127"/>
      <c r="CD488" s="127"/>
      <c r="CE488" s="127"/>
      <c r="CF488" s="127"/>
      <c r="CG488" s="127"/>
      <c r="CH488" s="127"/>
      <c r="CI488" s="127"/>
      <c r="CJ488" s="127"/>
      <c r="CK488" s="127"/>
      <c r="CL488" s="127"/>
      <c r="CM488" s="127"/>
      <c r="CN488" s="127"/>
      <c r="CO488" s="127"/>
      <c r="CP488" s="127"/>
      <c r="CQ488" s="127"/>
      <c r="CR488" s="127"/>
      <c r="CS488" s="127"/>
      <c r="CT488" s="127"/>
      <c r="CU488" s="127"/>
      <c r="CV488" s="127"/>
    </row>
    <row r="489" spans="1:100" ht="15.6" customHeight="1" x14ac:dyDescent="0.2">
      <c r="A489" s="127"/>
      <c r="B489" s="127"/>
      <c r="C489" s="127"/>
      <c r="D489" s="127"/>
      <c r="E489" s="127"/>
      <c r="F489" s="127"/>
      <c r="G489" s="127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7"/>
      <c r="X489" s="127"/>
      <c r="Y489" s="127"/>
      <c r="Z489" s="127"/>
      <c r="AA489" s="127"/>
      <c r="AB489" s="127"/>
      <c r="AC489" s="127"/>
      <c r="AD489" s="127"/>
      <c r="AE489" s="127"/>
      <c r="AF489" s="127"/>
      <c r="AG489" s="127"/>
      <c r="AH489" s="127"/>
      <c r="AI489" s="127"/>
      <c r="AJ489" s="127"/>
      <c r="AK489" s="127"/>
      <c r="AL489" s="127"/>
      <c r="AM489" s="127"/>
      <c r="AN489" s="127"/>
      <c r="AO489" s="127"/>
      <c r="AP489" s="127"/>
      <c r="AQ489" s="127"/>
      <c r="AR489" s="127"/>
      <c r="AS489" s="127"/>
      <c r="AT489" s="127"/>
      <c r="AU489" s="127"/>
      <c r="AV489" s="127"/>
      <c r="AW489" s="127"/>
      <c r="AX489" s="127"/>
      <c r="AY489" s="127"/>
      <c r="AZ489" s="127"/>
      <c r="BA489" s="127"/>
      <c r="BB489" s="127"/>
      <c r="BC489" s="127"/>
      <c r="BD489" s="127"/>
      <c r="BE489" s="127"/>
      <c r="BF489" s="127"/>
      <c r="BG489" s="127"/>
      <c r="BH489" s="127"/>
      <c r="BI489" s="127"/>
      <c r="BJ489" s="127"/>
      <c r="BK489" s="127"/>
      <c r="BL489" s="127"/>
      <c r="BM489" s="127"/>
      <c r="BN489" s="127"/>
      <c r="BO489" s="127"/>
      <c r="BP489" s="127"/>
      <c r="BQ489" s="127"/>
      <c r="BR489" s="127"/>
      <c r="BS489" s="127"/>
      <c r="BT489" s="127"/>
      <c r="BU489" s="127"/>
      <c r="BV489" s="127"/>
      <c r="BW489" s="127"/>
      <c r="BX489" s="127"/>
      <c r="BY489" s="127"/>
      <c r="BZ489" s="127"/>
      <c r="CA489" s="127"/>
      <c r="CB489" s="127"/>
      <c r="CC489" s="127"/>
      <c r="CD489" s="127"/>
      <c r="CE489" s="127"/>
      <c r="CF489" s="127"/>
      <c r="CG489" s="127"/>
      <c r="CH489" s="127"/>
      <c r="CI489" s="127"/>
      <c r="CJ489" s="127"/>
      <c r="CK489" s="127"/>
      <c r="CL489" s="127"/>
      <c r="CM489" s="127"/>
      <c r="CN489" s="127"/>
      <c r="CO489" s="127"/>
      <c r="CP489" s="127"/>
      <c r="CQ489" s="127"/>
      <c r="CR489" s="127"/>
      <c r="CS489" s="127"/>
      <c r="CT489" s="127"/>
      <c r="CU489" s="127"/>
      <c r="CV489" s="127"/>
    </row>
    <row r="490" spans="1:100" ht="15.6" customHeight="1" x14ac:dyDescent="0.2">
      <c r="A490" s="127"/>
      <c r="B490" s="127"/>
      <c r="C490" s="127"/>
      <c r="D490" s="127"/>
      <c r="E490" s="127"/>
      <c r="F490" s="127"/>
      <c r="G490" s="127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7"/>
      <c r="X490" s="127"/>
      <c r="Y490" s="127"/>
      <c r="Z490" s="127"/>
      <c r="AA490" s="127"/>
      <c r="AB490" s="127"/>
      <c r="AC490" s="127"/>
      <c r="AD490" s="127"/>
      <c r="AE490" s="127"/>
      <c r="AF490" s="127"/>
      <c r="AG490" s="127"/>
      <c r="AH490" s="127"/>
      <c r="AI490" s="127"/>
      <c r="AJ490" s="127"/>
      <c r="AK490" s="127"/>
      <c r="AL490" s="127"/>
      <c r="AM490" s="127"/>
      <c r="AN490" s="127"/>
      <c r="AO490" s="127"/>
      <c r="AP490" s="127"/>
      <c r="AQ490" s="127"/>
      <c r="AR490" s="127"/>
      <c r="AS490" s="127"/>
      <c r="AT490" s="127"/>
      <c r="AU490" s="127"/>
      <c r="AV490" s="127"/>
      <c r="AW490" s="127"/>
      <c r="AX490" s="127"/>
      <c r="AY490" s="127"/>
      <c r="AZ490" s="127"/>
      <c r="BA490" s="127"/>
      <c r="BB490" s="127"/>
      <c r="BC490" s="127"/>
      <c r="BD490" s="127"/>
      <c r="BE490" s="127"/>
      <c r="BF490" s="127"/>
      <c r="BG490" s="127"/>
      <c r="BH490" s="127"/>
      <c r="BI490" s="127"/>
      <c r="BJ490" s="127"/>
      <c r="BK490" s="127"/>
      <c r="BL490" s="127"/>
      <c r="BM490" s="127"/>
      <c r="BN490" s="127"/>
      <c r="BO490" s="127"/>
      <c r="BP490" s="127"/>
      <c r="BQ490" s="127"/>
      <c r="BR490" s="127"/>
      <c r="BS490" s="127"/>
      <c r="BT490" s="127"/>
      <c r="BU490" s="127"/>
      <c r="BV490" s="127"/>
      <c r="BW490" s="127"/>
      <c r="BX490" s="127"/>
      <c r="BY490" s="127"/>
      <c r="BZ490" s="127"/>
      <c r="CA490" s="127"/>
      <c r="CB490" s="127"/>
      <c r="CC490" s="127"/>
      <c r="CD490" s="127"/>
      <c r="CE490" s="127"/>
      <c r="CF490" s="127"/>
      <c r="CG490" s="127"/>
      <c r="CH490" s="127"/>
      <c r="CI490" s="127"/>
      <c r="CJ490" s="127"/>
      <c r="CK490" s="127"/>
      <c r="CL490" s="127"/>
      <c r="CM490" s="127"/>
      <c r="CN490" s="127"/>
      <c r="CO490" s="127"/>
      <c r="CP490" s="127"/>
      <c r="CQ490" s="127"/>
      <c r="CR490" s="127"/>
      <c r="CS490" s="127"/>
      <c r="CT490" s="127"/>
      <c r="CU490" s="127"/>
      <c r="CV490" s="127"/>
    </row>
    <row r="491" spans="1:100" ht="15.6" customHeight="1" x14ac:dyDescent="0.2">
      <c r="A491" s="127"/>
      <c r="B491" s="127"/>
      <c r="C491" s="127"/>
      <c r="D491" s="127"/>
      <c r="E491" s="127"/>
      <c r="F491" s="127"/>
      <c r="G491" s="127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7"/>
      <c r="X491" s="127"/>
      <c r="Y491" s="127"/>
      <c r="Z491" s="127"/>
      <c r="AA491" s="127"/>
      <c r="AB491" s="127"/>
      <c r="AC491" s="127"/>
      <c r="AD491" s="127"/>
      <c r="AE491" s="127"/>
      <c r="AF491" s="127"/>
      <c r="AG491" s="127"/>
      <c r="AH491" s="127"/>
      <c r="AI491" s="127"/>
      <c r="AJ491" s="127"/>
      <c r="AK491" s="127"/>
      <c r="AL491" s="127"/>
      <c r="AM491" s="127"/>
      <c r="AN491" s="127"/>
      <c r="AO491" s="127"/>
      <c r="AP491" s="127"/>
      <c r="AQ491" s="127"/>
      <c r="AR491" s="127"/>
      <c r="AS491" s="127"/>
      <c r="AT491" s="127"/>
      <c r="AU491" s="127"/>
      <c r="AV491" s="127"/>
      <c r="AW491" s="127"/>
      <c r="AX491" s="127"/>
      <c r="AY491" s="127"/>
      <c r="AZ491" s="127"/>
      <c r="BA491" s="127"/>
      <c r="BB491" s="127"/>
      <c r="BC491" s="127"/>
      <c r="BD491" s="127"/>
      <c r="BE491" s="127"/>
      <c r="BF491" s="127"/>
      <c r="BG491" s="127"/>
      <c r="BH491" s="127"/>
      <c r="BI491" s="127"/>
      <c r="BJ491" s="127"/>
      <c r="BK491" s="127"/>
      <c r="BL491" s="127"/>
      <c r="BM491" s="127"/>
      <c r="BN491" s="127"/>
      <c r="BO491" s="127"/>
      <c r="BP491" s="127"/>
      <c r="BQ491" s="127"/>
      <c r="BR491" s="127"/>
      <c r="BS491" s="127"/>
      <c r="BT491" s="127"/>
      <c r="BU491" s="127"/>
      <c r="BV491" s="127"/>
      <c r="BW491" s="127"/>
      <c r="BX491" s="127"/>
      <c r="BY491" s="127"/>
      <c r="BZ491" s="127"/>
      <c r="CA491" s="127"/>
      <c r="CB491" s="127"/>
      <c r="CC491" s="127"/>
      <c r="CD491" s="127"/>
      <c r="CE491" s="127"/>
      <c r="CF491" s="127"/>
      <c r="CG491" s="127"/>
      <c r="CH491" s="127"/>
      <c r="CI491" s="127"/>
      <c r="CJ491" s="127"/>
      <c r="CK491" s="127"/>
      <c r="CL491" s="127"/>
      <c r="CM491" s="127"/>
      <c r="CN491" s="127"/>
      <c r="CO491" s="127"/>
      <c r="CP491" s="127"/>
      <c r="CQ491" s="127"/>
      <c r="CR491" s="127"/>
      <c r="CS491" s="127"/>
      <c r="CT491" s="127"/>
      <c r="CU491" s="127"/>
      <c r="CV491" s="127"/>
    </row>
    <row r="492" spans="1:100" ht="15.6" customHeight="1" x14ac:dyDescent="0.2">
      <c r="A492" s="127"/>
      <c r="B492" s="127"/>
      <c r="C492" s="127"/>
      <c r="D492" s="127"/>
      <c r="E492" s="127"/>
      <c r="F492" s="127"/>
      <c r="G492" s="127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7"/>
      <c r="X492" s="127"/>
      <c r="Y492" s="127"/>
      <c r="Z492" s="127"/>
      <c r="AA492" s="127"/>
      <c r="AB492" s="127"/>
      <c r="AC492" s="127"/>
      <c r="AD492" s="127"/>
      <c r="AE492" s="127"/>
      <c r="AF492" s="127"/>
      <c r="AG492" s="127"/>
      <c r="AH492" s="127"/>
      <c r="AI492" s="127"/>
      <c r="AJ492" s="127"/>
      <c r="AK492" s="127"/>
      <c r="AL492" s="127"/>
      <c r="AM492" s="127"/>
      <c r="AN492" s="127"/>
      <c r="AO492" s="127"/>
      <c r="AP492" s="127"/>
      <c r="AQ492" s="127"/>
      <c r="AR492" s="127"/>
      <c r="AS492" s="127"/>
      <c r="AT492" s="127"/>
      <c r="AU492" s="127"/>
      <c r="AV492" s="127"/>
      <c r="AW492" s="127"/>
      <c r="AX492" s="127"/>
      <c r="AY492" s="127"/>
      <c r="AZ492" s="127"/>
      <c r="BA492" s="127"/>
      <c r="BB492" s="127"/>
      <c r="BC492" s="127"/>
      <c r="BD492" s="127"/>
      <c r="BE492" s="127"/>
      <c r="BF492" s="127"/>
      <c r="BG492" s="127"/>
      <c r="BH492" s="127"/>
      <c r="BI492" s="127"/>
      <c r="BJ492" s="127"/>
      <c r="BK492" s="127"/>
      <c r="BL492" s="127"/>
      <c r="BM492" s="127"/>
      <c r="BN492" s="127"/>
      <c r="BO492" s="127"/>
      <c r="BP492" s="127"/>
      <c r="BQ492" s="127"/>
      <c r="BR492" s="127"/>
      <c r="BS492" s="127"/>
      <c r="BT492" s="127"/>
      <c r="BU492" s="127"/>
      <c r="BV492" s="127"/>
      <c r="BW492" s="127"/>
      <c r="BX492" s="127"/>
      <c r="BY492" s="127"/>
      <c r="BZ492" s="127"/>
      <c r="CA492" s="127"/>
      <c r="CB492" s="127"/>
      <c r="CC492" s="127"/>
      <c r="CD492" s="127"/>
      <c r="CE492" s="127"/>
      <c r="CF492" s="127"/>
      <c r="CG492" s="127"/>
      <c r="CH492" s="127"/>
      <c r="CI492" s="127"/>
      <c r="CJ492" s="127"/>
      <c r="CK492" s="127"/>
      <c r="CL492" s="127"/>
      <c r="CM492" s="127"/>
      <c r="CN492" s="127"/>
      <c r="CO492" s="127"/>
      <c r="CP492" s="127"/>
      <c r="CQ492" s="127"/>
      <c r="CR492" s="127"/>
      <c r="CS492" s="127"/>
      <c r="CT492" s="127"/>
      <c r="CU492" s="127"/>
      <c r="CV492" s="127"/>
    </row>
    <row r="493" spans="1:100" ht="15.6" customHeight="1" x14ac:dyDescent="0.2">
      <c r="A493" s="127"/>
      <c r="B493" s="127"/>
      <c r="C493" s="127"/>
      <c r="D493" s="127"/>
      <c r="E493" s="127"/>
      <c r="F493" s="127"/>
      <c r="G493" s="127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7"/>
      <c r="X493" s="127"/>
      <c r="Y493" s="127"/>
      <c r="Z493" s="127"/>
      <c r="AA493" s="127"/>
      <c r="AB493" s="127"/>
      <c r="AC493" s="127"/>
      <c r="AD493" s="127"/>
      <c r="AE493" s="127"/>
      <c r="AF493" s="127"/>
      <c r="AG493" s="127"/>
      <c r="AH493" s="127"/>
      <c r="AI493" s="127"/>
      <c r="AJ493" s="127"/>
      <c r="AK493" s="127"/>
      <c r="AL493" s="127"/>
      <c r="AM493" s="127"/>
      <c r="AN493" s="127"/>
      <c r="AO493" s="127"/>
      <c r="AP493" s="127"/>
      <c r="AQ493" s="127"/>
      <c r="AR493" s="127"/>
      <c r="AS493" s="127"/>
      <c r="AT493" s="127"/>
      <c r="AU493" s="127"/>
      <c r="AV493" s="127"/>
      <c r="AW493" s="127"/>
      <c r="AX493" s="127"/>
      <c r="AY493" s="127"/>
      <c r="AZ493" s="127"/>
      <c r="BA493" s="127"/>
      <c r="BB493" s="127"/>
      <c r="BC493" s="127"/>
      <c r="BD493" s="127"/>
      <c r="BE493" s="127"/>
      <c r="BF493" s="127"/>
      <c r="BG493" s="127"/>
      <c r="BH493" s="127"/>
      <c r="BI493" s="127"/>
      <c r="BJ493" s="127"/>
      <c r="BK493" s="127"/>
      <c r="BL493" s="127"/>
      <c r="BM493" s="127"/>
      <c r="BN493" s="127"/>
      <c r="BO493" s="127"/>
      <c r="BP493" s="127"/>
      <c r="BQ493" s="127"/>
      <c r="BR493" s="127"/>
      <c r="BS493" s="127"/>
      <c r="BT493" s="127"/>
      <c r="BU493" s="127"/>
      <c r="BV493" s="127"/>
      <c r="BW493" s="127"/>
      <c r="BX493" s="127"/>
      <c r="BY493" s="127"/>
      <c r="BZ493" s="127"/>
      <c r="CA493" s="127"/>
      <c r="CB493" s="127"/>
      <c r="CC493" s="127"/>
      <c r="CD493" s="127"/>
      <c r="CE493" s="127"/>
      <c r="CF493" s="127"/>
      <c r="CG493" s="127"/>
      <c r="CH493" s="127"/>
      <c r="CI493" s="127"/>
      <c r="CJ493" s="127"/>
      <c r="CK493" s="127"/>
      <c r="CL493" s="127"/>
      <c r="CM493" s="127"/>
      <c r="CN493" s="127"/>
      <c r="CO493" s="127"/>
      <c r="CP493" s="127"/>
      <c r="CQ493" s="127"/>
      <c r="CR493" s="127"/>
      <c r="CS493" s="127"/>
      <c r="CT493" s="127"/>
      <c r="CU493" s="127"/>
      <c r="CV493" s="127"/>
    </row>
    <row r="494" spans="1:100" ht="15.6" customHeight="1" x14ac:dyDescent="0.2">
      <c r="A494" s="127"/>
      <c r="B494" s="127"/>
      <c r="C494" s="127"/>
      <c r="D494" s="127"/>
      <c r="E494" s="127"/>
      <c r="F494" s="127"/>
      <c r="G494" s="127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7"/>
      <c r="X494" s="127"/>
      <c r="Y494" s="127"/>
      <c r="Z494" s="127"/>
      <c r="AA494" s="127"/>
      <c r="AB494" s="127"/>
      <c r="AC494" s="127"/>
      <c r="AD494" s="127"/>
      <c r="AE494" s="127"/>
      <c r="AF494" s="127"/>
      <c r="AG494" s="127"/>
      <c r="AH494" s="127"/>
      <c r="AI494" s="127"/>
      <c r="AJ494" s="127"/>
      <c r="AK494" s="127"/>
      <c r="AL494" s="127"/>
      <c r="AM494" s="127"/>
      <c r="AN494" s="127"/>
      <c r="AO494" s="127"/>
      <c r="AP494" s="127"/>
      <c r="AQ494" s="127"/>
      <c r="AR494" s="127"/>
      <c r="AS494" s="127"/>
      <c r="AT494" s="127"/>
      <c r="AU494" s="127"/>
      <c r="AV494" s="127"/>
      <c r="AW494" s="127"/>
      <c r="AX494" s="127"/>
      <c r="AY494" s="127"/>
      <c r="AZ494" s="127"/>
      <c r="BA494" s="127"/>
      <c r="BB494" s="127"/>
      <c r="BC494" s="127"/>
      <c r="BD494" s="127"/>
      <c r="BE494" s="127"/>
      <c r="BF494" s="127"/>
      <c r="BG494" s="127"/>
      <c r="BH494" s="127"/>
      <c r="BI494" s="127"/>
      <c r="BJ494" s="127"/>
      <c r="BK494" s="127"/>
      <c r="BL494" s="127"/>
      <c r="BM494" s="127"/>
      <c r="BN494" s="127"/>
      <c r="BO494" s="127"/>
      <c r="BP494" s="127"/>
      <c r="BQ494" s="127"/>
      <c r="BR494" s="127"/>
      <c r="BS494" s="127"/>
      <c r="BT494" s="127"/>
      <c r="BU494" s="127"/>
      <c r="BV494" s="127"/>
      <c r="BW494" s="127"/>
      <c r="BX494" s="127"/>
      <c r="BY494" s="127"/>
      <c r="BZ494" s="127"/>
      <c r="CA494" s="127"/>
      <c r="CB494" s="127"/>
      <c r="CC494" s="127"/>
      <c r="CD494" s="127"/>
      <c r="CE494" s="127"/>
      <c r="CF494" s="127"/>
      <c r="CG494" s="127"/>
      <c r="CH494" s="127"/>
      <c r="CI494" s="127"/>
      <c r="CJ494" s="127"/>
      <c r="CK494" s="127"/>
      <c r="CL494" s="127"/>
      <c r="CM494" s="127"/>
      <c r="CN494" s="127"/>
      <c r="CO494" s="127"/>
      <c r="CP494" s="127"/>
      <c r="CQ494" s="127"/>
      <c r="CR494" s="127"/>
      <c r="CS494" s="127"/>
      <c r="CT494" s="127"/>
      <c r="CU494" s="127"/>
      <c r="CV494" s="127"/>
    </row>
    <row r="495" spans="1:100" ht="15.6" customHeight="1" x14ac:dyDescent="0.2">
      <c r="A495" s="127"/>
      <c r="B495" s="127"/>
      <c r="C495" s="127"/>
      <c r="D495" s="127"/>
      <c r="E495" s="127"/>
      <c r="F495" s="127"/>
      <c r="G495" s="127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  <c r="BJ495" s="127"/>
      <c r="BK495" s="127"/>
      <c r="BL495" s="127"/>
      <c r="BM495" s="127"/>
      <c r="BN495" s="127"/>
      <c r="BO495" s="127"/>
      <c r="BP495" s="127"/>
      <c r="BQ495" s="127"/>
      <c r="BR495" s="127"/>
      <c r="BS495" s="127"/>
      <c r="BT495" s="127"/>
      <c r="BU495" s="127"/>
      <c r="BV495" s="127"/>
      <c r="BW495" s="127"/>
      <c r="BX495" s="127"/>
      <c r="BY495" s="127"/>
      <c r="BZ495" s="127"/>
      <c r="CA495" s="127"/>
      <c r="CB495" s="127"/>
      <c r="CC495" s="127"/>
      <c r="CD495" s="127"/>
      <c r="CE495" s="127"/>
      <c r="CF495" s="127"/>
      <c r="CG495" s="127"/>
      <c r="CH495" s="127"/>
      <c r="CI495" s="127"/>
      <c r="CJ495" s="127"/>
      <c r="CK495" s="127"/>
      <c r="CL495" s="127"/>
      <c r="CM495" s="127"/>
      <c r="CN495" s="127"/>
      <c r="CO495" s="127"/>
      <c r="CP495" s="127"/>
      <c r="CQ495" s="127"/>
      <c r="CR495" s="127"/>
      <c r="CS495" s="127"/>
      <c r="CT495" s="127"/>
      <c r="CU495" s="127"/>
      <c r="CV495" s="127"/>
    </row>
    <row r="496" spans="1:100" ht="15.6" customHeight="1" x14ac:dyDescent="0.2">
      <c r="A496" s="127"/>
      <c r="B496" s="127"/>
      <c r="C496" s="127"/>
      <c r="D496" s="127"/>
      <c r="E496" s="127"/>
      <c r="F496" s="127"/>
      <c r="G496" s="127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7"/>
      <c r="X496" s="127"/>
      <c r="Y496" s="127"/>
      <c r="Z496" s="127"/>
      <c r="AA496" s="127"/>
      <c r="AB496" s="127"/>
      <c r="AC496" s="127"/>
      <c r="AD496" s="127"/>
      <c r="AE496" s="127"/>
      <c r="AF496" s="127"/>
      <c r="AG496" s="127"/>
      <c r="AH496" s="127"/>
      <c r="AI496" s="127"/>
      <c r="AJ496" s="127"/>
      <c r="AK496" s="127"/>
      <c r="AL496" s="127"/>
      <c r="AM496" s="127"/>
      <c r="AN496" s="127"/>
      <c r="AO496" s="127"/>
      <c r="AP496" s="127"/>
      <c r="AQ496" s="127"/>
      <c r="AR496" s="127"/>
      <c r="AS496" s="127"/>
      <c r="AT496" s="127"/>
      <c r="AU496" s="127"/>
      <c r="AV496" s="127"/>
      <c r="AW496" s="127"/>
      <c r="AX496" s="127"/>
      <c r="AY496" s="127"/>
      <c r="AZ496" s="127"/>
      <c r="BA496" s="127"/>
      <c r="BB496" s="127"/>
      <c r="BC496" s="127"/>
      <c r="BD496" s="127"/>
      <c r="BE496" s="127"/>
      <c r="BF496" s="127"/>
      <c r="BG496" s="127"/>
      <c r="BH496" s="127"/>
      <c r="BI496" s="127"/>
      <c r="BJ496" s="127"/>
      <c r="BK496" s="127"/>
      <c r="BL496" s="127"/>
      <c r="BM496" s="127"/>
      <c r="BN496" s="127"/>
      <c r="BO496" s="127"/>
      <c r="BP496" s="127"/>
      <c r="BQ496" s="127"/>
      <c r="BR496" s="127"/>
      <c r="BS496" s="127"/>
      <c r="BT496" s="127"/>
      <c r="BU496" s="127"/>
      <c r="BV496" s="127"/>
      <c r="BW496" s="127"/>
      <c r="BX496" s="127"/>
      <c r="BY496" s="127"/>
      <c r="BZ496" s="127"/>
      <c r="CA496" s="127"/>
      <c r="CB496" s="127"/>
      <c r="CC496" s="127"/>
      <c r="CD496" s="127"/>
      <c r="CE496" s="127"/>
      <c r="CF496" s="127"/>
      <c r="CG496" s="127"/>
      <c r="CH496" s="127"/>
      <c r="CI496" s="127"/>
      <c r="CJ496" s="127"/>
      <c r="CK496" s="127"/>
      <c r="CL496" s="127"/>
      <c r="CM496" s="127"/>
      <c r="CN496" s="127"/>
      <c r="CO496" s="127"/>
      <c r="CP496" s="127"/>
      <c r="CQ496" s="127"/>
      <c r="CR496" s="127"/>
      <c r="CS496" s="127"/>
      <c r="CT496" s="127"/>
      <c r="CU496" s="127"/>
      <c r="CV496" s="127"/>
    </row>
    <row r="497" spans="1:100" ht="15.6" customHeight="1" x14ac:dyDescent="0.2">
      <c r="A497" s="127"/>
      <c r="B497" s="127"/>
      <c r="C497" s="127"/>
      <c r="D497" s="127"/>
      <c r="E497" s="127"/>
      <c r="F497" s="127"/>
      <c r="G497" s="127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7"/>
      <c r="X497" s="127"/>
      <c r="Y497" s="127"/>
      <c r="Z497" s="127"/>
      <c r="AA497" s="127"/>
      <c r="AB497" s="127"/>
      <c r="AC497" s="127"/>
      <c r="AD497" s="127"/>
      <c r="AE497" s="127"/>
      <c r="AF497" s="127"/>
      <c r="AG497" s="127"/>
      <c r="AH497" s="127"/>
      <c r="AI497" s="127"/>
      <c r="AJ497" s="127"/>
      <c r="AK497" s="127"/>
      <c r="AL497" s="127"/>
      <c r="AM497" s="127"/>
      <c r="AN497" s="127"/>
      <c r="AO497" s="127"/>
      <c r="AP497" s="127"/>
      <c r="AQ497" s="127"/>
      <c r="AR497" s="127"/>
      <c r="AS497" s="127"/>
      <c r="AT497" s="127"/>
      <c r="AU497" s="127"/>
      <c r="AV497" s="127"/>
      <c r="AW497" s="127"/>
      <c r="AX497" s="127"/>
      <c r="AY497" s="127"/>
      <c r="AZ497" s="127"/>
      <c r="BA497" s="127"/>
      <c r="BB497" s="127"/>
      <c r="BC497" s="127"/>
      <c r="BD497" s="127"/>
      <c r="BE497" s="127"/>
      <c r="BF497" s="127"/>
      <c r="BG497" s="127"/>
      <c r="BH497" s="127"/>
      <c r="BI497" s="127"/>
      <c r="BJ497" s="127"/>
      <c r="BK497" s="127"/>
      <c r="BL497" s="127"/>
      <c r="BM497" s="127"/>
      <c r="BN497" s="127"/>
      <c r="BO497" s="127"/>
      <c r="BP497" s="127"/>
      <c r="BQ497" s="127"/>
      <c r="BR497" s="127"/>
      <c r="BS497" s="127"/>
      <c r="BT497" s="127"/>
      <c r="BU497" s="127"/>
      <c r="BV497" s="127"/>
      <c r="BW497" s="127"/>
      <c r="BX497" s="127"/>
      <c r="BY497" s="127"/>
      <c r="BZ497" s="127"/>
      <c r="CA497" s="127"/>
      <c r="CB497" s="127"/>
      <c r="CC497" s="127"/>
      <c r="CD497" s="127"/>
      <c r="CE497" s="127"/>
      <c r="CF497" s="127"/>
      <c r="CG497" s="127"/>
      <c r="CH497" s="127"/>
      <c r="CI497" s="127"/>
      <c r="CJ497" s="127"/>
      <c r="CK497" s="127"/>
      <c r="CL497" s="127"/>
      <c r="CM497" s="127"/>
      <c r="CN497" s="127"/>
      <c r="CO497" s="127"/>
      <c r="CP497" s="127"/>
      <c r="CQ497" s="127"/>
      <c r="CR497" s="127"/>
      <c r="CS497" s="127"/>
      <c r="CT497" s="127"/>
      <c r="CU497" s="127"/>
      <c r="CV497" s="127"/>
    </row>
    <row r="498" spans="1:100" ht="15.6" customHeight="1" x14ac:dyDescent="0.2">
      <c r="A498" s="127"/>
      <c r="B498" s="127"/>
      <c r="C498" s="127"/>
      <c r="D498" s="127"/>
      <c r="E498" s="127"/>
      <c r="F498" s="127"/>
      <c r="G498" s="127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7"/>
      <c r="X498" s="127"/>
      <c r="Y498" s="127"/>
      <c r="Z498" s="127"/>
      <c r="AA498" s="127"/>
      <c r="AB498" s="127"/>
      <c r="AC498" s="127"/>
      <c r="AD498" s="127"/>
      <c r="AE498" s="127"/>
      <c r="AF498" s="127"/>
      <c r="AG498" s="127"/>
      <c r="AH498" s="127"/>
      <c r="AI498" s="127"/>
      <c r="AJ498" s="127"/>
      <c r="AK498" s="127"/>
      <c r="AL498" s="127"/>
      <c r="AM498" s="127"/>
      <c r="AN498" s="127"/>
      <c r="AO498" s="127"/>
      <c r="AP498" s="127"/>
      <c r="AQ498" s="127"/>
      <c r="AR498" s="127"/>
      <c r="AS498" s="127"/>
      <c r="AT498" s="127"/>
      <c r="AU498" s="127"/>
      <c r="AV498" s="127"/>
      <c r="AW498" s="127"/>
      <c r="AX498" s="127"/>
      <c r="AY498" s="127"/>
      <c r="AZ498" s="127"/>
      <c r="BA498" s="127"/>
      <c r="BB498" s="127"/>
      <c r="BC498" s="127"/>
      <c r="BD498" s="127"/>
      <c r="BE498" s="127"/>
      <c r="BF498" s="127"/>
      <c r="BG498" s="127"/>
      <c r="BH498" s="127"/>
      <c r="BI498" s="127"/>
      <c r="BJ498" s="127"/>
      <c r="BK498" s="127"/>
      <c r="BL498" s="127"/>
      <c r="BM498" s="127"/>
      <c r="BN498" s="127"/>
      <c r="BO498" s="127"/>
      <c r="BP498" s="127"/>
      <c r="BQ498" s="127"/>
      <c r="BR498" s="127"/>
      <c r="BS498" s="127"/>
      <c r="BT498" s="127"/>
      <c r="BU498" s="127"/>
      <c r="BV498" s="127"/>
      <c r="BW498" s="127"/>
      <c r="BX498" s="127"/>
      <c r="BY498" s="127"/>
      <c r="BZ498" s="127"/>
      <c r="CA498" s="127"/>
      <c r="CB498" s="127"/>
      <c r="CC498" s="127"/>
      <c r="CD498" s="127"/>
      <c r="CE498" s="127"/>
      <c r="CF498" s="127"/>
      <c r="CG498" s="127"/>
      <c r="CH498" s="127"/>
      <c r="CI498" s="127"/>
      <c r="CJ498" s="127"/>
      <c r="CK498" s="127"/>
      <c r="CL498" s="127"/>
      <c r="CM498" s="127"/>
      <c r="CN498" s="127"/>
      <c r="CO498" s="127"/>
      <c r="CP498" s="127"/>
      <c r="CQ498" s="127"/>
      <c r="CR498" s="127"/>
      <c r="CS498" s="127"/>
      <c r="CT498" s="127"/>
      <c r="CU498" s="127"/>
      <c r="CV498" s="127"/>
    </row>
    <row r="499" spans="1:100" ht="15.6" customHeight="1" x14ac:dyDescent="0.2">
      <c r="A499" s="127"/>
      <c r="B499" s="127"/>
      <c r="C499" s="127"/>
      <c r="D499" s="127"/>
      <c r="E499" s="127"/>
      <c r="F499" s="127"/>
      <c r="G499" s="127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7"/>
      <c r="X499" s="127"/>
      <c r="Y499" s="127"/>
      <c r="Z499" s="127"/>
      <c r="AA499" s="127"/>
      <c r="AB499" s="127"/>
      <c r="AC499" s="127"/>
      <c r="AD499" s="127"/>
      <c r="AE499" s="127"/>
      <c r="AF499" s="127"/>
      <c r="AG499" s="127"/>
      <c r="AH499" s="127"/>
      <c r="AI499" s="127"/>
      <c r="AJ499" s="127"/>
      <c r="AK499" s="127"/>
      <c r="AL499" s="127"/>
      <c r="AM499" s="127"/>
      <c r="AN499" s="127"/>
      <c r="AO499" s="127"/>
      <c r="AP499" s="127"/>
      <c r="AQ499" s="127"/>
      <c r="AR499" s="127"/>
      <c r="AS499" s="127"/>
      <c r="AT499" s="127"/>
      <c r="AU499" s="127"/>
      <c r="AV499" s="127"/>
      <c r="AW499" s="127"/>
      <c r="AX499" s="127"/>
      <c r="AY499" s="127"/>
      <c r="AZ499" s="127"/>
      <c r="BA499" s="127"/>
      <c r="BB499" s="127"/>
      <c r="BC499" s="127"/>
      <c r="BD499" s="127"/>
      <c r="BE499" s="127"/>
      <c r="BF499" s="127"/>
      <c r="BG499" s="127"/>
      <c r="BH499" s="127"/>
      <c r="BI499" s="127"/>
      <c r="BJ499" s="127"/>
      <c r="BK499" s="127"/>
      <c r="BL499" s="127"/>
      <c r="BM499" s="127"/>
      <c r="BN499" s="127"/>
      <c r="BO499" s="127"/>
      <c r="BP499" s="127"/>
      <c r="BQ499" s="127"/>
      <c r="BR499" s="127"/>
      <c r="BS499" s="127"/>
      <c r="BT499" s="127"/>
      <c r="BU499" s="127"/>
      <c r="BV499" s="127"/>
      <c r="BW499" s="127"/>
      <c r="BX499" s="127"/>
      <c r="BY499" s="127"/>
      <c r="BZ499" s="127"/>
      <c r="CA499" s="127"/>
      <c r="CB499" s="127"/>
      <c r="CC499" s="127"/>
      <c r="CD499" s="127"/>
      <c r="CE499" s="127"/>
      <c r="CF499" s="127"/>
      <c r="CG499" s="127"/>
      <c r="CH499" s="127"/>
      <c r="CI499" s="127"/>
      <c r="CJ499" s="127"/>
      <c r="CK499" s="127"/>
      <c r="CL499" s="127"/>
      <c r="CM499" s="127"/>
      <c r="CN499" s="127"/>
      <c r="CO499" s="127"/>
      <c r="CP499" s="127"/>
      <c r="CQ499" s="127"/>
      <c r="CR499" s="127"/>
      <c r="CS499" s="127"/>
      <c r="CT499" s="127"/>
      <c r="CU499" s="127"/>
      <c r="CV499" s="127"/>
    </row>
    <row r="500" spans="1:100" ht="15.6" customHeight="1" x14ac:dyDescent="0.2">
      <c r="A500" s="127"/>
      <c r="B500" s="127"/>
      <c r="C500" s="127"/>
      <c r="D500" s="127"/>
      <c r="E500" s="127"/>
      <c r="F500" s="127"/>
      <c r="G500" s="127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7"/>
      <c r="X500" s="127"/>
      <c r="Y500" s="127"/>
      <c r="Z500" s="127"/>
      <c r="AA500" s="127"/>
      <c r="AB500" s="127"/>
      <c r="AC500" s="127"/>
      <c r="AD500" s="127"/>
      <c r="AE500" s="127"/>
      <c r="AF500" s="127"/>
      <c r="AG500" s="127"/>
      <c r="AH500" s="127"/>
      <c r="AI500" s="127"/>
      <c r="AJ500" s="127"/>
      <c r="AK500" s="127"/>
      <c r="AL500" s="127"/>
      <c r="AM500" s="127"/>
      <c r="AN500" s="127"/>
      <c r="AO500" s="127"/>
      <c r="AP500" s="127"/>
      <c r="AQ500" s="127"/>
      <c r="AR500" s="127"/>
      <c r="AS500" s="127"/>
      <c r="AT500" s="127"/>
      <c r="AU500" s="127"/>
      <c r="AV500" s="127"/>
      <c r="AW500" s="127"/>
      <c r="AX500" s="127"/>
      <c r="AY500" s="127"/>
      <c r="AZ500" s="127"/>
      <c r="BA500" s="127"/>
      <c r="BB500" s="127"/>
      <c r="BC500" s="127"/>
      <c r="BD500" s="127"/>
      <c r="BE500" s="127"/>
      <c r="BF500" s="127"/>
      <c r="BG500" s="127"/>
      <c r="BH500" s="127"/>
      <c r="BI500" s="127"/>
      <c r="BJ500" s="127"/>
      <c r="BK500" s="127"/>
      <c r="BL500" s="127"/>
      <c r="BM500" s="127"/>
      <c r="BN500" s="127"/>
      <c r="BO500" s="127"/>
      <c r="BP500" s="127"/>
      <c r="BQ500" s="127"/>
      <c r="BR500" s="127"/>
      <c r="BS500" s="127"/>
      <c r="BT500" s="127"/>
      <c r="BU500" s="127"/>
      <c r="BV500" s="127"/>
      <c r="BW500" s="127"/>
      <c r="BX500" s="127"/>
      <c r="BY500" s="127"/>
      <c r="BZ500" s="127"/>
      <c r="CA500" s="127"/>
      <c r="CB500" s="127"/>
      <c r="CC500" s="127"/>
      <c r="CD500" s="127"/>
      <c r="CE500" s="127"/>
      <c r="CF500" s="127"/>
      <c r="CG500" s="127"/>
      <c r="CH500" s="127"/>
      <c r="CI500" s="127"/>
      <c r="CJ500" s="127"/>
      <c r="CK500" s="127"/>
      <c r="CL500" s="127"/>
      <c r="CM500" s="127"/>
      <c r="CN500" s="127"/>
      <c r="CO500" s="127"/>
      <c r="CP500" s="127"/>
      <c r="CQ500" s="127"/>
      <c r="CR500" s="127"/>
      <c r="CS500" s="127"/>
      <c r="CT500" s="127"/>
      <c r="CU500" s="127"/>
      <c r="CV500" s="127"/>
    </row>
  </sheetData>
  <sheetProtection algorithmName="SHA-512" hashValue="a7mYOl2nFzqdND9Xq4YOaFhoNLmXABAAkI6bjBv4px5VK8Xli6oDZ9RMpiBl88mmLwnIequRovMPJAGLZecNgQ==" saltValue="1BItT8REdM7XU8JbPiHDzw==" spinCount="100000" sheet="1" objects="1" scenarios="1"/>
  <mergeCells count="15">
    <mergeCell ref="C4:E4"/>
    <mergeCell ref="C52:E52"/>
    <mergeCell ref="C53:E53"/>
    <mergeCell ref="C54:E54"/>
    <mergeCell ref="C14:E14"/>
    <mergeCell ref="C15:E15"/>
    <mergeCell ref="C13:E13"/>
    <mergeCell ref="C5:E5"/>
    <mergeCell ref="C6:E6"/>
    <mergeCell ref="C7:E7"/>
    <mergeCell ref="C8:E8"/>
    <mergeCell ref="C9:E9"/>
    <mergeCell ref="C10:E10"/>
    <mergeCell ref="C12:E12"/>
    <mergeCell ref="C11:E11"/>
  </mergeCells>
  <dataValidations count="3">
    <dataValidation type="list" allowBlank="1" showInputMessage="1" showErrorMessage="1" sqref="K7:K13" xr:uid="{00000000-0002-0000-0000-000000000000}">
      <formula1>$K$7:$K$13</formula1>
    </dataValidation>
    <dataValidation type="whole" allowBlank="1" showInputMessage="1" showErrorMessage="1" error="Geben Sie ein Jahr von 2020 bis 2099 ein!" sqref="C4:E4" xr:uid="{00000000-0002-0000-0000-000001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2000000}">
      <formula1>44197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Bitte wählen Sie einen Eintrag aus der Liste!" xr:uid="{00000000-0002-0000-0000-000003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INDIRECT("'Leistungen'!K$2:K"&amp;COUNTIF(Leistungen!K$2:K$100,"?*")+1)</xm:f>
          </x14:formula1>
          <xm:sqref>C8:E8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7000000}">
          <x14:formula1>
            <xm:f>INDIRECT("'Leistungen'!V$2:V"&amp;COUNTIF(Leistungen!V$2:V$100,"?*")+1)</xm:f>
          </x14:formula1>
          <xm:sqref>C10:E10</xm:sqref>
        </x14:dataValidation>
        <x14:dataValidation type="list" allowBlank="1" showInputMessage="1" showErrorMessage="1" error="Bitte wählen Sie einen Eintrag aus der Liste!" xr:uid="{00000000-0002-0000-0000-000008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23729488-20AE-4671-B80A-23DBB33A85F0}">
          <x14:formula1>
            <xm:f>INDIRECT("'Foerderart'!M$2:M"&amp;IF(COUNTIF(Foerderart!M$2:M$50,"?*")=0,1,COUNTIF(Foerderart!M$2:M$50,"?*"))+1)</xm:f>
          </x14:formula1>
          <xm:sqref>C12:E12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C6" sqref="C6"/>
    </sheetView>
  </sheetViews>
  <sheetFormatPr baseColWidth="10" defaultRowHeight="12.75" x14ac:dyDescent="0.2"/>
  <cols>
    <col min="1" max="1" width="6.42578125" customWidth="1"/>
    <col min="2" max="2" width="15.5703125" bestFit="1" customWidth="1"/>
    <col min="3" max="3" width="43.42578125" bestFit="1" customWidth="1"/>
    <col min="4" max="5" width="25.5703125" customWidth="1"/>
    <col min="6" max="6" width="6.42578125" customWidth="1"/>
    <col min="7" max="7" width="20.140625" bestFit="1" customWidth="1"/>
    <col min="8" max="8" width="21.42578125" bestFit="1" customWidth="1"/>
    <col min="9" max="9" width="29" bestFit="1" customWidth="1"/>
    <col min="10" max="10" width="22" bestFit="1" customWidth="1"/>
    <col min="12" max="13" width="21.42578125" bestFit="1" customWidth="1"/>
    <col min="14" max="14" width="26.140625" bestFit="1" customWidth="1"/>
  </cols>
  <sheetData>
    <row r="1" spans="1:15" ht="15" x14ac:dyDescent="0.25">
      <c r="A1" s="159" t="s">
        <v>197</v>
      </c>
      <c r="B1" s="172" t="s">
        <v>187</v>
      </c>
      <c r="C1" s="172" t="s">
        <v>188</v>
      </c>
      <c r="D1" s="172" t="s">
        <v>222</v>
      </c>
      <c r="E1" s="426" t="s">
        <v>209</v>
      </c>
      <c r="F1" s="159" t="s">
        <v>197</v>
      </c>
      <c r="G1" s="159" t="s">
        <v>199</v>
      </c>
      <c r="H1" s="159" t="s">
        <v>200</v>
      </c>
      <c r="I1" s="161" t="s">
        <v>218</v>
      </c>
      <c r="J1" s="159" t="s">
        <v>219</v>
      </c>
      <c r="K1" s="159" t="s">
        <v>197</v>
      </c>
      <c r="L1" s="159" t="s">
        <v>200</v>
      </c>
      <c r="M1" s="161" t="s">
        <v>220</v>
      </c>
      <c r="N1" s="159" t="s">
        <v>221</v>
      </c>
      <c r="O1" s="162" t="s">
        <v>222</v>
      </c>
    </row>
    <row r="2" spans="1:15" ht="15" x14ac:dyDescent="0.25">
      <c r="A2">
        <f>ROWS(A$2:$B2)</f>
        <v>1</v>
      </c>
      <c r="B2" s="326" t="s">
        <v>194</v>
      </c>
      <c r="C2" s="431"/>
      <c r="D2" s="432"/>
      <c r="E2" s="425" t="str">
        <f>B2&amp;"/"&amp;C2</f>
        <v>Subjektförderung/</v>
      </c>
      <c r="F2">
        <f>ROWS($B$2:F2)</f>
        <v>1</v>
      </c>
      <c r="G2" s="158">
        <f>IF(B2=B1,"",IF(LEN(B2)&lt;1,"",A2))</f>
        <v>1</v>
      </c>
      <c r="H2" s="158">
        <f>IFERROR(SMALL(G$2:G$100,ROWS(G$2:$G2)),"")</f>
        <v>1</v>
      </c>
      <c r="I2" t="str">
        <f>IFERROR(VLOOKUP(H2,A:B,2,0),"")</f>
        <v>Subjektförderung</v>
      </c>
      <c r="J2" s="170">
        <f>Deckblatt_BBET!C11</f>
        <v>0</v>
      </c>
      <c r="K2" s="323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70" t="str">
        <f>IF(Deckblatt_BBET!C12=0,"",Deckblatt_BBET!C12)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326" t="s">
        <v>195</v>
      </c>
      <c r="C3" s="431" t="s">
        <v>306</v>
      </c>
      <c r="D3" s="433"/>
      <c r="E3" s="425" t="str">
        <f t="shared" ref="E3:E50" si="0">B3&amp;"/"&amp;C3</f>
        <v>Objektförderung/OF Abgeordnete Mitarbeiter</v>
      </c>
      <c r="F3">
        <f>ROWS($B$2:F3)</f>
        <v>2</v>
      </c>
      <c r="G3" s="158">
        <f t="shared" ref="G3:G50" si="1">IF(B3=B2,"",IF(LEN(B3)&lt;1,"",A3))</f>
        <v>2</v>
      </c>
      <c r="H3" s="158">
        <f>IFERROR(SMALL(G$2:G$100,ROWS(G$2:$H3)),"")</f>
        <v>2</v>
      </c>
      <c r="I3" t="str">
        <f t="shared" ref="I3:I50" si="2">IFERROR(VLOOKUP(H3,A:B,2,0),"")</f>
        <v>Objektförderung</v>
      </c>
      <c r="K3" s="32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326" t="s">
        <v>195</v>
      </c>
      <c r="C4" s="431" t="s">
        <v>307</v>
      </c>
      <c r="D4" s="433"/>
      <c r="E4" s="425" t="str">
        <f t="shared" si="0"/>
        <v>Objektförderung/OF Integrationsfachdienst - Jobwärts</v>
      </c>
      <c r="F4">
        <f>ROWS($B$2:F4)</f>
        <v>3</v>
      </c>
      <c r="G4" s="158" t="str">
        <f t="shared" si="1"/>
        <v/>
      </c>
      <c r="H4" s="158">
        <f>IFERROR(SMALL(G$2:G$100,ROWS(G$2:$H4)),"")</f>
        <v>5</v>
      </c>
      <c r="I4" t="str">
        <f t="shared" si="2"/>
        <v>Projektförderung</v>
      </c>
      <c r="K4" s="323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326" t="s">
        <v>195</v>
      </c>
      <c r="C5" s="434" t="s">
        <v>318</v>
      </c>
      <c r="D5" s="432"/>
      <c r="E5" s="425" t="str">
        <f t="shared" si="0"/>
        <v>Objektförderung/OF &lt;NEU&gt;</v>
      </c>
      <c r="F5">
        <f>ROWS($B$2:F5)</f>
        <v>4</v>
      </c>
      <c r="G5" s="158" t="str">
        <f t="shared" si="1"/>
        <v/>
      </c>
      <c r="H5" s="158" t="str">
        <f>IFERROR(SMALL(G$2:G$100,ROWS(G$2:$H5)),"")</f>
        <v/>
      </c>
      <c r="I5" t="str">
        <f t="shared" si="2"/>
        <v/>
      </c>
      <c r="K5" s="323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326" t="s">
        <v>196</v>
      </c>
      <c r="C6" s="431" t="s">
        <v>308</v>
      </c>
      <c r="D6" s="433"/>
      <c r="E6" s="425" t="str">
        <f t="shared" si="0"/>
        <v>Projektförderung/PF Arbeitsunterstützende, begleitende und berufsvorbereitende Kurse für Menschen mit Behinderung</v>
      </c>
      <c r="F6">
        <f>ROWS($B$2:F6)</f>
        <v>5</v>
      </c>
      <c r="G6" s="158">
        <f t="shared" si="1"/>
        <v>5</v>
      </c>
      <c r="H6" s="158" t="str">
        <f>IFERROR(SMALL(G$2:G$100,ROWS(G$2:$H6)),"")</f>
        <v/>
      </c>
      <c r="I6" t="str">
        <f t="shared" si="2"/>
        <v/>
      </c>
      <c r="K6" s="323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326" t="s">
        <v>196</v>
      </c>
      <c r="C7" s="431" t="s">
        <v>309</v>
      </c>
      <c r="D7" s="433"/>
      <c r="E7" s="425" t="str">
        <f t="shared" si="0"/>
        <v>Projektförderung/PF Berufspotentialanalyse für Menschen mit Behingerung</v>
      </c>
      <c r="F7">
        <f>ROWS($B$2:F7)</f>
        <v>6</v>
      </c>
      <c r="G7" s="158" t="str">
        <f t="shared" si="1"/>
        <v/>
      </c>
      <c r="H7" s="158" t="str">
        <f>IFERROR(SMALL(G$2:G$100,ROWS(G$2:$H7)),"")</f>
        <v/>
      </c>
      <c r="I7" t="str">
        <f t="shared" si="2"/>
        <v/>
      </c>
      <c r="K7" s="323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326" t="s">
        <v>196</v>
      </c>
      <c r="C8" s="431" t="s">
        <v>310</v>
      </c>
      <c r="D8" s="432"/>
      <c r="E8" s="425" t="str">
        <f t="shared" si="0"/>
        <v>Projektförderung/PF Bildungsreihe für Menschen mit Lernschwierigkeiten im Pflege- und Betreuungsbereich</v>
      </c>
      <c r="F8">
        <f>ROWS($B$2:F8)</f>
        <v>7</v>
      </c>
      <c r="G8" s="158" t="str">
        <f t="shared" si="1"/>
        <v/>
      </c>
      <c r="H8" s="158" t="str">
        <f>IFERROR(SMALL(G$2:G$100,ROWS(G$2:$H8)),"")</f>
        <v/>
      </c>
      <c r="I8" t="str">
        <f t="shared" si="2"/>
        <v/>
      </c>
      <c r="K8" s="323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326" t="s">
        <v>196</v>
      </c>
      <c r="C9" s="431" t="s">
        <v>311</v>
      </c>
      <c r="D9" s="433"/>
      <c r="E9" s="425" t="str">
        <f t="shared" si="0"/>
        <v>Projektförderung/PF Fit4More</v>
      </c>
      <c r="F9">
        <f>ROWS($B$2:F9)</f>
        <v>8</v>
      </c>
      <c r="G9" s="158" t="str">
        <f t="shared" si="1"/>
        <v/>
      </c>
      <c r="H9" s="158" t="str">
        <f>IFERROR(SMALL(G$2:G$100,ROWS(G$2:$H9)),"")</f>
        <v/>
      </c>
      <c r="I9" t="str">
        <f t="shared" si="2"/>
        <v/>
      </c>
      <c r="K9" s="323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326" t="s">
        <v>196</v>
      </c>
      <c r="C10" s="431" t="s">
        <v>312</v>
      </c>
      <c r="D10" s="433"/>
      <c r="E10" s="425" t="str">
        <f t="shared" si="0"/>
        <v>Projektförderung/PF Indi - Individualisiertes Arbeitstraining</v>
      </c>
      <c r="F10">
        <f>ROWS($B$2:F10)</f>
        <v>9</v>
      </c>
      <c r="G10" s="158" t="str">
        <f t="shared" si="1"/>
        <v/>
      </c>
      <c r="H10" s="158" t="str">
        <f>IFERROR(SMALL(G$2:G$100,ROWS(G$2:$H10)),"")</f>
        <v/>
      </c>
      <c r="I10" t="str">
        <f t="shared" si="2"/>
        <v/>
      </c>
      <c r="K10" s="323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326" t="s">
        <v>196</v>
      </c>
      <c r="C11" s="431" t="s">
        <v>313</v>
      </c>
      <c r="D11" s="432"/>
      <c r="E11" s="425" t="str">
        <f t="shared" si="0"/>
        <v>Projektförderung/PF Inklusive Lehrredaktion</v>
      </c>
      <c r="F11">
        <f>ROWS($B$2:F11)</f>
        <v>10</v>
      </c>
      <c r="G11" s="158" t="str">
        <f t="shared" si="1"/>
        <v/>
      </c>
      <c r="H11" s="158" t="str">
        <f>IFERROR(SMALL(G$2:G$100,ROWS(G$2:$H11)),"")</f>
        <v/>
      </c>
      <c r="I11" t="str">
        <f t="shared" si="2"/>
        <v/>
      </c>
      <c r="K11" s="323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B12" s="326" t="s">
        <v>196</v>
      </c>
      <c r="C12" s="431" t="s">
        <v>314</v>
      </c>
      <c r="D12" s="431"/>
      <c r="E12" s="425" t="str">
        <f t="shared" si="0"/>
        <v>Projektförderung/PF Integrationsfachdienst P.I.L.O.T.</v>
      </c>
      <c r="F12">
        <f>ROWS($B$2:F12)</f>
        <v>11</v>
      </c>
      <c r="G12" s="158" t="str">
        <f t="shared" si="1"/>
        <v/>
      </c>
      <c r="H12" s="158" t="str">
        <f>IFERROR(SMALL(G$2:G$100,ROWS(G$2:$H12)),"")</f>
        <v/>
      </c>
      <c r="I12" t="str">
        <f t="shared" si="2"/>
        <v/>
      </c>
      <c r="K12" s="323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B13" s="326" t="s">
        <v>196</v>
      </c>
      <c r="C13" s="431" t="s">
        <v>315</v>
      </c>
      <c r="D13" s="431"/>
      <c r="E13" s="425" t="str">
        <f t="shared" si="0"/>
        <v>Projektförderung/PF KOMM Cafes &amp; Minimärkte</v>
      </c>
      <c r="F13">
        <f>ROWS($B$2:F13)</f>
        <v>12</v>
      </c>
      <c r="G13" s="158" t="str">
        <f t="shared" si="1"/>
        <v/>
      </c>
      <c r="H13" s="158" t="str">
        <f>IFERROR(SMALL(G$2:G$100,ROWS(G$2:$H13)),"")</f>
        <v/>
      </c>
      <c r="I13" t="str">
        <f t="shared" si="2"/>
        <v/>
      </c>
      <c r="K13" s="32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B14" s="326" t="s">
        <v>196</v>
      </c>
      <c r="C14" s="431" t="s">
        <v>316</v>
      </c>
      <c r="D14" s="431"/>
      <c r="E14" s="425" t="str">
        <f t="shared" si="0"/>
        <v>Projektförderung/PF Koordinationsstelle</v>
      </c>
      <c r="F14">
        <f>ROWS($B$2:F14)</f>
        <v>13</v>
      </c>
      <c r="G14" s="158" t="str">
        <f t="shared" si="1"/>
        <v/>
      </c>
      <c r="H14" s="158" t="str">
        <f>IFERROR(SMALL(G$2:G$100,ROWS(G$2:$H14)),"")</f>
        <v/>
      </c>
      <c r="I14" t="str">
        <f t="shared" si="2"/>
        <v/>
      </c>
      <c r="K14" s="323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B15" s="326" t="s">
        <v>196</v>
      </c>
      <c r="C15" s="431" t="s">
        <v>325</v>
      </c>
      <c r="D15" s="431"/>
      <c r="E15" s="425" t="str">
        <f t="shared" si="0"/>
        <v>Projektförderung/PF Mobilitätsassistenz</v>
      </c>
      <c r="F15">
        <f>ROWS($B$2:F15)</f>
        <v>14</v>
      </c>
      <c r="G15" s="158" t="str">
        <f t="shared" si="1"/>
        <v/>
      </c>
      <c r="H15" s="158" t="str">
        <f>IFERROR(SMALL(G$2:G$100,ROWS(G$2:$H15)),"")</f>
        <v/>
      </c>
      <c r="I15" t="str">
        <f t="shared" si="2"/>
        <v/>
      </c>
      <c r="K15" s="323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B16" s="326" t="s">
        <v>196</v>
      </c>
      <c r="C16" s="431" t="s">
        <v>317</v>
      </c>
      <c r="D16" s="431"/>
      <c r="E16" s="425" t="str">
        <f t="shared" si="0"/>
        <v>Projektförderung/PF Verlängerte Öffnungszeiten</v>
      </c>
      <c r="F16">
        <f>ROWS($B$2:F16)</f>
        <v>15</v>
      </c>
      <c r="G16" s="158" t="str">
        <f t="shared" si="1"/>
        <v/>
      </c>
      <c r="H16" s="158" t="str">
        <f>IFERROR(SMALL(G$2:G$100,ROWS(G$2:$H16)),"")</f>
        <v/>
      </c>
      <c r="I16" t="str">
        <f t="shared" si="2"/>
        <v/>
      </c>
      <c r="K16" s="323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B17" s="326" t="s">
        <v>196</v>
      </c>
      <c r="C17" s="431" t="s">
        <v>319</v>
      </c>
      <c r="D17" s="431"/>
      <c r="E17" s="425" t="str">
        <f t="shared" si="0"/>
        <v>Projektförderung/PF &lt;NEU&gt;</v>
      </c>
      <c r="F17">
        <f>ROWS($B$2:F17)</f>
        <v>16</v>
      </c>
      <c r="G17" s="158" t="str">
        <f t="shared" si="1"/>
        <v/>
      </c>
      <c r="H17" s="158" t="str">
        <f>IFERROR(SMALL(G$2:G$100,ROWS(G$2:$H17)),"")</f>
        <v/>
      </c>
      <c r="I17" t="str">
        <f t="shared" si="2"/>
        <v/>
      </c>
      <c r="K17" s="323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B18" s="326"/>
      <c r="E18" s="425" t="str">
        <f t="shared" si="0"/>
        <v>/</v>
      </c>
      <c r="F18">
        <f>ROWS($B$2:F18)</f>
        <v>17</v>
      </c>
      <c r="G18" s="158" t="str">
        <f t="shared" si="1"/>
        <v/>
      </c>
      <c r="H18" s="158" t="str">
        <f>IFERROR(SMALL(G$2:G$100,ROWS(G$2:$H18)),"")</f>
        <v/>
      </c>
      <c r="I18" t="str">
        <f t="shared" si="2"/>
        <v/>
      </c>
      <c r="K18" s="323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71" t="str">
        <f t="shared" si="0"/>
        <v>/</v>
      </c>
      <c r="F19">
        <f>ROWS($B$2:F19)</f>
        <v>18</v>
      </c>
      <c r="G19" s="158" t="str">
        <f t="shared" si="1"/>
        <v/>
      </c>
      <c r="H19" s="158" t="str">
        <f>IFERROR(SMALL(G$2:G$100,ROWS(G$2:$H19)),"")</f>
        <v/>
      </c>
      <c r="I19" t="str">
        <f t="shared" si="2"/>
        <v/>
      </c>
      <c r="K19" s="323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71" t="str">
        <f t="shared" si="0"/>
        <v>/</v>
      </c>
      <c r="F20">
        <f>ROWS($B$2:F20)</f>
        <v>19</v>
      </c>
      <c r="G20" s="158" t="str">
        <f t="shared" si="1"/>
        <v/>
      </c>
      <c r="H20" s="158" t="str">
        <f>IFERROR(SMALL(G$2:G$100,ROWS(G$2:$H20)),"")</f>
        <v/>
      </c>
      <c r="I20" t="str">
        <f t="shared" si="2"/>
        <v/>
      </c>
      <c r="K20" s="323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71" t="str">
        <f t="shared" si="0"/>
        <v>/</v>
      </c>
      <c r="F21">
        <f>ROWS($B$2:F21)</f>
        <v>20</v>
      </c>
      <c r="G21" s="158" t="str">
        <f t="shared" si="1"/>
        <v/>
      </c>
      <c r="H21" s="158" t="str">
        <f>IFERROR(SMALL(G$2:G$100,ROWS(G$2:$H21)),"")</f>
        <v/>
      </c>
      <c r="I21" t="str">
        <f t="shared" si="2"/>
        <v/>
      </c>
      <c r="K21" s="323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71" t="str">
        <f t="shared" si="0"/>
        <v>/</v>
      </c>
      <c r="F22">
        <f>ROWS($B$2:F22)</f>
        <v>21</v>
      </c>
      <c r="G22" s="158" t="str">
        <f t="shared" si="1"/>
        <v/>
      </c>
      <c r="H22" s="158" t="str">
        <f>IFERROR(SMALL(G$2:G$100,ROWS(G$2:$H22)),"")</f>
        <v/>
      </c>
      <c r="I22" t="str">
        <f t="shared" si="2"/>
        <v/>
      </c>
      <c r="K22" s="323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71" t="str">
        <f t="shared" si="0"/>
        <v>/</v>
      </c>
      <c r="F23">
        <f>ROWS($B$2:F23)</f>
        <v>22</v>
      </c>
      <c r="G23" s="158" t="str">
        <f t="shared" si="1"/>
        <v/>
      </c>
      <c r="H23" s="158" t="str">
        <f>IFERROR(SMALL(G$2:G$100,ROWS(G$2:$H23)),"")</f>
        <v/>
      </c>
      <c r="I23" t="str">
        <f t="shared" si="2"/>
        <v/>
      </c>
      <c r="K23" s="3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71" t="str">
        <f t="shared" si="0"/>
        <v>/</v>
      </c>
      <c r="F24">
        <f>ROWS($B$2:F24)</f>
        <v>23</v>
      </c>
      <c r="G24" s="158" t="str">
        <f t="shared" si="1"/>
        <v/>
      </c>
      <c r="H24" s="158" t="str">
        <f>IFERROR(SMALL(G$2:G$100,ROWS(G$2:$H24)),"")</f>
        <v/>
      </c>
      <c r="I24" t="str">
        <f t="shared" si="2"/>
        <v/>
      </c>
      <c r="K24" s="323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71" t="str">
        <f t="shared" si="0"/>
        <v>/</v>
      </c>
      <c r="F25">
        <f>ROWS($B$2:F25)</f>
        <v>24</v>
      </c>
      <c r="G25" s="158" t="str">
        <f t="shared" si="1"/>
        <v/>
      </c>
      <c r="H25" s="158" t="str">
        <f>IFERROR(SMALL(G$2:G$100,ROWS(G$2:$H25)),"")</f>
        <v/>
      </c>
      <c r="I25" t="str">
        <f t="shared" si="2"/>
        <v/>
      </c>
      <c r="K25" s="323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71" t="str">
        <f t="shared" si="0"/>
        <v>/</v>
      </c>
      <c r="F26">
        <f>ROWS($B$2:F26)</f>
        <v>25</v>
      </c>
      <c r="G26" s="158" t="str">
        <f t="shared" si="1"/>
        <v/>
      </c>
      <c r="H26" s="158" t="str">
        <f>IFERROR(SMALL(G$2:G$100,ROWS(G$2:$H26)),"")</f>
        <v/>
      </c>
      <c r="I26" t="str">
        <f t="shared" si="2"/>
        <v/>
      </c>
      <c r="K26" s="323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71" t="str">
        <f t="shared" si="0"/>
        <v>/</v>
      </c>
      <c r="F27">
        <f>ROWS($B$2:F27)</f>
        <v>26</v>
      </c>
      <c r="G27" s="158" t="str">
        <f t="shared" si="1"/>
        <v/>
      </c>
      <c r="H27" s="158" t="str">
        <f>IFERROR(SMALL(G$2:G$100,ROWS(G$2:$H27)),"")</f>
        <v/>
      </c>
      <c r="I27" t="str">
        <f t="shared" si="2"/>
        <v/>
      </c>
      <c r="K27" s="323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71" t="str">
        <f t="shared" si="0"/>
        <v>/</v>
      </c>
      <c r="F28">
        <f>ROWS($B$2:F28)</f>
        <v>27</v>
      </c>
      <c r="G28" s="158" t="str">
        <f t="shared" si="1"/>
        <v/>
      </c>
      <c r="H28" s="158" t="str">
        <f>IFERROR(SMALL(G$2:G$100,ROWS(G$2:$H28)),"")</f>
        <v/>
      </c>
      <c r="I28" t="str">
        <f t="shared" si="2"/>
        <v/>
      </c>
      <c r="K28" s="323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71" t="str">
        <f t="shared" si="0"/>
        <v>/</v>
      </c>
      <c r="F29">
        <f>ROWS($B$2:F29)</f>
        <v>28</v>
      </c>
      <c r="G29" s="158" t="str">
        <f t="shared" si="1"/>
        <v/>
      </c>
      <c r="H29" s="158" t="str">
        <f>IFERROR(SMALL(G$2:G$100,ROWS(G$2:$H29)),"")</f>
        <v/>
      </c>
      <c r="I29" t="str">
        <f t="shared" si="2"/>
        <v/>
      </c>
      <c r="K29" s="323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71" t="str">
        <f t="shared" si="0"/>
        <v>/</v>
      </c>
      <c r="F30">
        <f>ROWS($B$2:F30)</f>
        <v>29</v>
      </c>
      <c r="G30" s="158" t="str">
        <f t="shared" si="1"/>
        <v/>
      </c>
      <c r="H30" s="158" t="str">
        <f>IFERROR(SMALL(G$2:G$100,ROWS(G$2:$H30)),"")</f>
        <v/>
      </c>
      <c r="I30" t="str">
        <f t="shared" si="2"/>
        <v/>
      </c>
      <c r="K30" s="323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71" t="str">
        <f t="shared" si="0"/>
        <v>/</v>
      </c>
      <c r="F31">
        <f>ROWS($B$2:F31)</f>
        <v>30</v>
      </c>
      <c r="G31" s="158" t="str">
        <f t="shared" si="1"/>
        <v/>
      </c>
      <c r="H31" s="158" t="str">
        <f>IFERROR(SMALL(G$2:G$100,ROWS(G$2:$H31)),"")</f>
        <v/>
      </c>
      <c r="I31" t="str">
        <f t="shared" si="2"/>
        <v/>
      </c>
      <c r="K31" s="323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71" t="str">
        <f t="shared" si="0"/>
        <v>/</v>
      </c>
      <c r="F32">
        <f>ROWS($B$2:F32)</f>
        <v>31</v>
      </c>
      <c r="G32" s="158" t="str">
        <f t="shared" si="1"/>
        <v/>
      </c>
      <c r="H32" s="158" t="str">
        <f>IFERROR(SMALL(G$2:G$100,ROWS(G$2:$H32)),"")</f>
        <v/>
      </c>
      <c r="I32" t="str">
        <f t="shared" si="2"/>
        <v/>
      </c>
      <c r="K32" s="323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71" t="str">
        <f t="shared" si="0"/>
        <v>/</v>
      </c>
      <c r="F33">
        <f>ROWS($B$2:F33)</f>
        <v>32</v>
      </c>
      <c r="G33" s="158" t="str">
        <f t="shared" si="1"/>
        <v/>
      </c>
      <c r="H33" s="158" t="str">
        <f>IFERROR(SMALL(G$2:G$100,ROWS(G$2:$H33)),"")</f>
        <v/>
      </c>
      <c r="I33" t="str">
        <f t="shared" si="2"/>
        <v/>
      </c>
      <c r="K33" s="32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71" t="str">
        <f t="shared" si="0"/>
        <v>/</v>
      </c>
      <c r="F34">
        <f>ROWS($B$2:F34)</f>
        <v>33</v>
      </c>
      <c r="G34" s="158" t="str">
        <f t="shared" si="1"/>
        <v/>
      </c>
      <c r="H34" s="158" t="str">
        <f>IFERROR(SMALL(G$2:G$100,ROWS(G$2:$H34)),"")</f>
        <v/>
      </c>
      <c r="I34" t="str">
        <f t="shared" si="2"/>
        <v/>
      </c>
      <c r="K34" s="323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71" t="str">
        <f t="shared" si="0"/>
        <v>/</v>
      </c>
      <c r="F35">
        <f>ROWS($B$2:F35)</f>
        <v>34</v>
      </c>
      <c r="G35" s="158" t="str">
        <f t="shared" si="1"/>
        <v/>
      </c>
      <c r="H35" s="158" t="str">
        <f>IFERROR(SMALL(G$2:G$100,ROWS(G$2:$H35)),"")</f>
        <v/>
      </c>
      <c r="I35" t="str">
        <f t="shared" si="2"/>
        <v/>
      </c>
      <c r="K35" s="323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71" t="str">
        <f t="shared" si="0"/>
        <v>/</v>
      </c>
      <c r="F36">
        <f>ROWS($B$2:F36)</f>
        <v>35</v>
      </c>
      <c r="G36" s="158" t="str">
        <f t="shared" si="1"/>
        <v/>
      </c>
      <c r="H36" s="158" t="str">
        <f>IFERROR(SMALL(G$2:G$100,ROWS(G$2:$H36)),"")</f>
        <v/>
      </c>
      <c r="I36" t="str">
        <f t="shared" si="2"/>
        <v/>
      </c>
      <c r="K36" s="323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71" t="str">
        <f t="shared" si="0"/>
        <v>/</v>
      </c>
      <c r="F37">
        <f>ROWS($B$2:F37)</f>
        <v>36</v>
      </c>
      <c r="G37" s="158" t="str">
        <f t="shared" si="1"/>
        <v/>
      </c>
      <c r="H37" s="158" t="str">
        <f>IFERROR(SMALL(G$2:G$100,ROWS(G$2:$H37)),"")</f>
        <v/>
      </c>
      <c r="I37" t="str">
        <f t="shared" si="2"/>
        <v/>
      </c>
      <c r="K37" s="323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71" t="str">
        <f t="shared" si="0"/>
        <v>/</v>
      </c>
      <c r="F38">
        <f>ROWS($B$2:F38)</f>
        <v>37</v>
      </c>
      <c r="G38" s="158" t="str">
        <f t="shared" si="1"/>
        <v/>
      </c>
      <c r="H38" s="158" t="str">
        <f>IFERROR(SMALL(G$2:G$100,ROWS(G$2:$H38)),"")</f>
        <v/>
      </c>
      <c r="I38" t="str">
        <f t="shared" si="2"/>
        <v/>
      </c>
      <c r="K38" s="323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71" t="str">
        <f t="shared" si="0"/>
        <v>/</v>
      </c>
      <c r="F39">
        <f>ROWS($B$2:F39)</f>
        <v>38</v>
      </c>
      <c r="G39" s="158" t="str">
        <f t="shared" si="1"/>
        <v/>
      </c>
      <c r="H39" s="158" t="str">
        <f>IFERROR(SMALL(G$2:G$100,ROWS(G$2:$H39)),"")</f>
        <v/>
      </c>
      <c r="I39" t="str">
        <f t="shared" si="2"/>
        <v/>
      </c>
      <c r="K39" s="323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71" t="str">
        <f t="shared" si="0"/>
        <v>/</v>
      </c>
      <c r="F40">
        <f>ROWS($B$2:F40)</f>
        <v>39</v>
      </c>
      <c r="G40" s="158" t="str">
        <f t="shared" si="1"/>
        <v/>
      </c>
      <c r="H40" s="158" t="str">
        <f>IFERROR(SMALL(G$2:G$100,ROWS(G$2:$H40)),"")</f>
        <v/>
      </c>
      <c r="I40" t="str">
        <f t="shared" si="2"/>
        <v/>
      </c>
      <c r="K40" s="323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71" t="str">
        <f t="shared" si="0"/>
        <v>/</v>
      </c>
      <c r="F41">
        <f>ROWS($B$2:F41)</f>
        <v>40</v>
      </c>
      <c r="G41" s="158" t="str">
        <f t="shared" si="1"/>
        <v/>
      </c>
      <c r="H41" s="158" t="str">
        <f>IFERROR(SMALL(G$2:G$100,ROWS(G$2:$H41)),"")</f>
        <v/>
      </c>
      <c r="I41" t="str">
        <f t="shared" si="2"/>
        <v/>
      </c>
      <c r="K41" s="323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71" t="str">
        <f t="shared" si="0"/>
        <v>/</v>
      </c>
      <c r="F42">
        <f>ROWS($B$2:F42)</f>
        <v>41</v>
      </c>
      <c r="G42" s="158" t="str">
        <f t="shared" si="1"/>
        <v/>
      </c>
      <c r="H42" s="158" t="str">
        <f>IFERROR(SMALL(G$2:G$100,ROWS(G$2:$H42)),"")</f>
        <v/>
      </c>
      <c r="I42" t="str">
        <f t="shared" si="2"/>
        <v/>
      </c>
      <c r="K42" s="323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71" t="str">
        <f t="shared" si="0"/>
        <v>/</v>
      </c>
      <c r="F43">
        <f>ROWS($B$2:F43)</f>
        <v>42</v>
      </c>
      <c r="G43" s="158" t="str">
        <f t="shared" si="1"/>
        <v/>
      </c>
      <c r="H43" s="158" t="str">
        <f>IFERROR(SMALL(G$2:G$100,ROWS(G$2:$H43)),"")</f>
        <v/>
      </c>
      <c r="I43" t="str">
        <f t="shared" si="2"/>
        <v/>
      </c>
      <c r="K43" s="32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71" t="str">
        <f t="shared" si="0"/>
        <v>/</v>
      </c>
      <c r="F44">
        <f>ROWS($B$2:F44)</f>
        <v>43</v>
      </c>
      <c r="G44" s="158" t="str">
        <f t="shared" si="1"/>
        <v/>
      </c>
      <c r="H44" s="158" t="str">
        <f>IFERROR(SMALL(G$2:G$100,ROWS(G$2:$H44)),"")</f>
        <v/>
      </c>
      <c r="I44" t="str">
        <f t="shared" si="2"/>
        <v/>
      </c>
      <c r="K44" s="323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71" t="str">
        <f t="shared" si="0"/>
        <v>/</v>
      </c>
      <c r="F45">
        <f>ROWS($B$2:F45)</f>
        <v>44</v>
      </c>
      <c r="G45" s="158" t="str">
        <f t="shared" si="1"/>
        <v/>
      </c>
      <c r="H45" s="158" t="str">
        <f>IFERROR(SMALL(G$2:G$100,ROWS(G$2:$H45)),"")</f>
        <v/>
      </c>
      <c r="I45" t="str">
        <f t="shared" si="2"/>
        <v/>
      </c>
      <c r="K45" s="323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71" t="str">
        <f t="shared" si="0"/>
        <v>/</v>
      </c>
      <c r="F46">
        <f>ROWS($B$2:F46)</f>
        <v>45</v>
      </c>
      <c r="G46" s="158" t="str">
        <f t="shared" si="1"/>
        <v/>
      </c>
      <c r="H46" s="158" t="str">
        <f>IFERROR(SMALL(G$2:G$100,ROWS(G$2:$H46)),"")</f>
        <v/>
      </c>
      <c r="I46" t="str">
        <f t="shared" si="2"/>
        <v/>
      </c>
      <c r="K46" s="323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71" t="str">
        <f t="shared" si="0"/>
        <v>/</v>
      </c>
      <c r="F47">
        <f>ROWS($B$2:F47)</f>
        <v>46</v>
      </c>
      <c r="G47" s="158" t="str">
        <f t="shared" si="1"/>
        <v/>
      </c>
      <c r="H47" s="158" t="str">
        <f>IFERROR(SMALL(G$2:G$100,ROWS(G$2:$H47)),"")</f>
        <v/>
      </c>
      <c r="I47" t="str">
        <f t="shared" si="2"/>
        <v/>
      </c>
      <c r="K47" s="323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71" t="str">
        <f t="shared" si="0"/>
        <v>/</v>
      </c>
      <c r="F48">
        <f>ROWS($B$2:F48)</f>
        <v>47</v>
      </c>
      <c r="G48" s="158" t="str">
        <f t="shared" si="1"/>
        <v/>
      </c>
      <c r="H48" s="158" t="str">
        <f>IFERROR(SMALL(G$2:G$100,ROWS(G$2:$H48)),"")</f>
        <v/>
      </c>
      <c r="I48" t="str">
        <f t="shared" si="2"/>
        <v/>
      </c>
      <c r="K48" s="323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71" t="str">
        <f t="shared" si="0"/>
        <v>/</v>
      </c>
      <c r="F49">
        <f>ROWS($B$2:F49)</f>
        <v>48</v>
      </c>
      <c r="G49" s="158" t="str">
        <f t="shared" si="1"/>
        <v/>
      </c>
      <c r="H49" s="158" t="str">
        <f>IFERROR(SMALL(G$2:G$100,ROWS(G$2:$H49)),"")</f>
        <v/>
      </c>
      <c r="I49" t="str">
        <f t="shared" si="2"/>
        <v/>
      </c>
      <c r="K49" s="323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71" t="str">
        <f t="shared" si="0"/>
        <v>/</v>
      </c>
      <c r="F50">
        <f>ROWS($B$2:F50)</f>
        <v>49</v>
      </c>
      <c r="G50" s="158" t="str">
        <f t="shared" si="1"/>
        <v/>
      </c>
      <c r="H50" s="158" t="str">
        <f>IFERROR(SMALL(G$2:G$100,ROWS(G$2:$H50)),"")</f>
        <v/>
      </c>
      <c r="I50" t="str">
        <f t="shared" si="2"/>
        <v/>
      </c>
      <c r="K50" s="323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65" customFormat="1" ht="15" x14ac:dyDescent="0.25">
      <c r="A51" s="163"/>
      <c r="B51" s="164" t="s">
        <v>206</v>
      </c>
      <c r="F51" s="163"/>
    </row>
  </sheetData>
  <sheetProtection algorithmName="SHA-512" hashValue="tnKIErdFy9/N8d8AHbNXq2abuutU2pllDBAue9ctHJ8czIfbx7QCNAvm8Qy2duXmrB4zNRJ09Ima3bx32Ser0w==" saltValue="ZRusKAa4v6QPT5pBfcAf+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XEU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56" customWidth="1"/>
    <col min="2" max="2" width="70.4257812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34" customWidth="1"/>
    <col min="16" max="16" width="10.85546875" style="34" customWidth="1"/>
    <col min="17" max="17" width="9.85546875" style="34" customWidth="1"/>
    <col min="18" max="18" width="3.42578125" style="4" customWidth="1"/>
    <col min="19" max="19" width="11.42578125" style="52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56" hidden="1" customWidth="1"/>
    <col min="26" max="28" width="11.42578125" style="1" hidden="1" customWidth="1"/>
    <col min="29" max="29" width="9.5703125" style="56" hidden="1" customWidth="1"/>
    <col min="30" max="31" width="11.42578125" style="1" hidden="1" customWidth="1"/>
    <col min="32" max="32" width="11.42578125" style="92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10"/>
      <c r="B1" s="10"/>
      <c r="C1" s="10"/>
      <c r="N1" s="34"/>
      <c r="R1" s="35"/>
      <c r="S1" s="126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3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338" t="s">
        <v>108</v>
      </c>
      <c r="C2" s="95"/>
      <c r="N2" s="34"/>
      <c r="R2" s="35"/>
      <c r="S2" s="126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3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2" customHeight="1" thickBot="1" x14ac:dyDescent="0.3">
      <c r="A3" s="10"/>
      <c r="B3" s="339"/>
      <c r="C3" s="10"/>
      <c r="N3" s="34"/>
      <c r="R3" s="35"/>
      <c r="S3" s="126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93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44" customFormat="1" ht="12" customHeight="1" x14ac:dyDescent="0.2">
      <c r="A4" s="145"/>
      <c r="B4" s="180" t="s">
        <v>9</v>
      </c>
      <c r="C4" s="145"/>
      <c r="D4" s="465">
        <f>Deckblatt_BBET!C4</f>
        <v>0</v>
      </c>
      <c r="E4" s="466"/>
      <c r="F4" s="467"/>
      <c r="G4" s="467"/>
      <c r="H4" s="467"/>
      <c r="I4" s="467"/>
      <c r="J4" s="467"/>
      <c r="K4" s="467"/>
      <c r="L4" s="465"/>
      <c r="M4" s="468"/>
      <c r="N4" s="466"/>
      <c r="O4" s="146"/>
      <c r="P4" s="146"/>
      <c r="Q4" s="146"/>
      <c r="R4" s="146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328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</row>
    <row r="5" spans="1:100" s="144" customFormat="1" ht="12" customHeight="1" x14ac:dyDescent="0.2">
      <c r="A5" s="145"/>
      <c r="B5" s="180" t="s">
        <v>176</v>
      </c>
      <c r="C5" s="145"/>
      <c r="D5" s="458">
        <f>Deckblatt_BBET!C5</f>
        <v>0</v>
      </c>
      <c r="E5" s="459"/>
      <c r="F5" s="460"/>
      <c r="G5" s="460"/>
      <c r="H5" s="460"/>
      <c r="I5" s="460"/>
      <c r="J5" s="460"/>
      <c r="K5" s="460"/>
      <c r="L5" s="458"/>
      <c r="M5" s="460"/>
      <c r="N5" s="459"/>
      <c r="O5" s="147"/>
      <c r="P5" s="147"/>
      <c r="Q5" s="146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328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</row>
    <row r="6" spans="1:100" s="144" customFormat="1" ht="12" customHeight="1" x14ac:dyDescent="0.2">
      <c r="A6" s="145"/>
      <c r="B6" s="340" t="s">
        <v>322</v>
      </c>
      <c r="C6" s="145"/>
      <c r="D6" s="458">
        <f>Deckblatt_BBET!C6</f>
        <v>0</v>
      </c>
      <c r="E6" s="459"/>
      <c r="F6" s="460"/>
      <c r="G6" s="460"/>
      <c r="H6" s="460"/>
      <c r="I6" s="460"/>
      <c r="J6" s="460"/>
      <c r="K6" s="460"/>
      <c r="L6" s="458"/>
      <c r="M6" s="460"/>
      <c r="N6" s="459"/>
      <c r="O6" s="147"/>
      <c r="P6" s="147"/>
      <c r="Q6" s="146"/>
      <c r="R6" s="145"/>
      <c r="S6" s="145"/>
      <c r="T6" s="145" t="s">
        <v>69</v>
      </c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328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</row>
    <row r="7" spans="1:100" s="144" customFormat="1" ht="12" customHeight="1" x14ac:dyDescent="0.2">
      <c r="A7" s="145"/>
      <c r="B7" s="340" t="s">
        <v>70</v>
      </c>
      <c r="C7" s="145"/>
      <c r="D7" s="458">
        <f>Deckblatt_BBET!C7</f>
        <v>0</v>
      </c>
      <c r="E7" s="459"/>
      <c r="F7" s="460"/>
      <c r="G7" s="460"/>
      <c r="H7" s="460"/>
      <c r="I7" s="460"/>
      <c r="J7" s="460"/>
      <c r="K7" s="460"/>
      <c r="L7" s="458"/>
      <c r="M7" s="460"/>
      <c r="N7" s="459"/>
      <c r="O7" s="147"/>
      <c r="P7" s="147"/>
      <c r="Q7" s="146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328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s="144" customFormat="1" ht="12" customHeight="1" x14ac:dyDescent="0.2">
      <c r="A8" s="145"/>
      <c r="B8" s="340" t="s">
        <v>13</v>
      </c>
      <c r="C8" s="145"/>
      <c r="D8" s="458">
        <f>Deckblatt_BBET!C8</f>
        <v>0</v>
      </c>
      <c r="E8" s="459"/>
      <c r="F8" s="460"/>
      <c r="G8" s="460"/>
      <c r="H8" s="460"/>
      <c r="I8" s="460"/>
      <c r="J8" s="460"/>
      <c r="K8" s="460"/>
      <c r="L8" s="458"/>
      <c r="M8" s="460"/>
      <c r="N8" s="459"/>
      <c r="O8" s="147"/>
      <c r="P8" s="147"/>
      <c r="Q8" s="146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328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</row>
    <row r="9" spans="1:100" s="144" customFormat="1" ht="12" customHeight="1" x14ac:dyDescent="0.2">
      <c r="A9" s="145"/>
      <c r="B9" s="340" t="s">
        <v>38</v>
      </c>
      <c r="C9" s="145"/>
      <c r="D9" s="458">
        <f>Deckblatt_BBET!C9</f>
        <v>0</v>
      </c>
      <c r="E9" s="459"/>
      <c r="F9" s="460"/>
      <c r="G9" s="460"/>
      <c r="H9" s="460"/>
      <c r="I9" s="460"/>
      <c r="J9" s="460"/>
      <c r="K9" s="460"/>
      <c r="L9" s="458"/>
      <c r="M9" s="460"/>
      <c r="N9" s="459"/>
      <c r="O9" s="147"/>
      <c r="P9" s="147"/>
      <c r="Q9" s="146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328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</row>
    <row r="10" spans="1:100" s="144" customFormat="1" ht="12" customHeight="1" x14ac:dyDescent="0.2">
      <c r="A10" s="145"/>
      <c r="B10" s="340" t="s">
        <v>159</v>
      </c>
      <c r="C10" s="145"/>
      <c r="D10" s="458">
        <f>Deckblatt_BBET!C10</f>
        <v>0</v>
      </c>
      <c r="E10" s="459"/>
      <c r="F10" s="460"/>
      <c r="G10" s="460"/>
      <c r="H10" s="460"/>
      <c r="I10" s="460"/>
      <c r="J10" s="460"/>
      <c r="K10" s="460"/>
      <c r="L10" s="458"/>
      <c r="M10" s="460"/>
      <c r="N10" s="459"/>
      <c r="O10" s="147"/>
      <c r="P10" s="147"/>
      <c r="Q10" s="146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328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</row>
    <row r="11" spans="1:100" s="144" customFormat="1" ht="12" customHeight="1" x14ac:dyDescent="0.2">
      <c r="A11" s="145"/>
      <c r="B11" s="174" t="s">
        <v>187</v>
      </c>
      <c r="C11" s="145"/>
      <c r="D11" s="458">
        <f>Deckblatt_BBET!C11</f>
        <v>0</v>
      </c>
      <c r="E11" s="459"/>
      <c r="F11" s="460"/>
      <c r="G11" s="460"/>
      <c r="H11" s="460"/>
      <c r="I11" s="460"/>
      <c r="J11" s="460"/>
      <c r="K11" s="460"/>
      <c r="L11" s="458"/>
      <c r="M11" s="460"/>
      <c r="N11" s="459"/>
      <c r="O11" s="147"/>
      <c r="P11" s="147"/>
      <c r="Q11" s="146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328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</row>
    <row r="12" spans="1:100" s="144" customFormat="1" ht="12" customHeight="1" x14ac:dyDescent="0.2">
      <c r="A12" s="145"/>
      <c r="B12" s="174" t="s">
        <v>188</v>
      </c>
      <c r="C12" s="145"/>
      <c r="D12" s="458">
        <f>Deckblatt_BBET!C12</f>
        <v>0</v>
      </c>
      <c r="E12" s="459"/>
      <c r="F12" s="460"/>
      <c r="G12" s="460"/>
      <c r="H12" s="460"/>
      <c r="I12" s="460"/>
      <c r="J12" s="460"/>
      <c r="K12" s="460"/>
      <c r="L12" s="458"/>
      <c r="M12" s="460"/>
      <c r="N12" s="459"/>
      <c r="O12" s="147"/>
      <c r="P12" s="147"/>
      <c r="Q12" s="146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328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</row>
    <row r="13" spans="1:100" s="144" customFormat="1" ht="12" customHeight="1" thickBot="1" x14ac:dyDescent="0.25">
      <c r="A13" s="145"/>
      <c r="B13" s="340" t="s">
        <v>100</v>
      </c>
      <c r="C13" s="145"/>
      <c r="D13" s="461">
        <f>Deckblatt_BBET!C13</f>
        <v>0</v>
      </c>
      <c r="E13" s="462"/>
      <c r="F13" s="463"/>
      <c r="G13" s="463"/>
      <c r="H13" s="463"/>
      <c r="I13" s="463"/>
      <c r="J13" s="463"/>
      <c r="K13" s="463"/>
      <c r="L13" s="461"/>
      <c r="M13" s="464"/>
      <c r="N13" s="462"/>
      <c r="O13" s="147"/>
      <c r="P13" s="147"/>
      <c r="Q13" s="146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328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</row>
    <row r="14" spans="1:100" ht="12" customHeight="1" thickBot="1" x14ac:dyDescent="0.3">
      <c r="A14" s="10"/>
      <c r="B14" s="10"/>
      <c r="C14" s="10"/>
      <c r="D14" s="34"/>
      <c r="E14" s="34"/>
      <c r="F14" s="34"/>
      <c r="G14" s="34"/>
      <c r="N14" s="35"/>
      <c r="O14" s="35"/>
      <c r="P14" s="35"/>
      <c r="Q14" s="35"/>
      <c r="R14" s="35"/>
      <c r="S14" s="12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3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343" customFormat="1" ht="24" customHeight="1" thickBot="1" x14ac:dyDescent="0.25">
      <c r="B15" s="344"/>
      <c r="C15" s="344"/>
      <c r="D15" s="345" t="s">
        <v>111</v>
      </c>
      <c r="E15" s="334"/>
      <c r="F15" s="345" t="s">
        <v>36</v>
      </c>
      <c r="G15" s="345" t="s">
        <v>35</v>
      </c>
      <c r="H15" s="334"/>
      <c r="I15" s="346" t="s">
        <v>180</v>
      </c>
      <c r="J15" s="334"/>
      <c r="K15" s="346" t="s">
        <v>138</v>
      </c>
      <c r="L15" s="334"/>
      <c r="M15" s="334"/>
      <c r="N15" s="346" t="s">
        <v>23</v>
      </c>
      <c r="O15" s="347"/>
      <c r="P15" s="345" t="s">
        <v>104</v>
      </c>
      <c r="Q15" s="345" t="s">
        <v>105</v>
      </c>
      <c r="R15" s="347"/>
      <c r="S15" s="345" t="s">
        <v>115</v>
      </c>
      <c r="AF15" s="348"/>
    </row>
    <row r="16" spans="1:100" s="10" customFormat="1" ht="18.75" thickBot="1" x14ac:dyDescent="0.3">
      <c r="B16" s="11"/>
      <c r="C16" s="11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8"/>
      <c r="P16" s="120"/>
      <c r="Q16" s="8"/>
      <c r="R16" s="9"/>
      <c r="S16" s="51"/>
      <c r="T16" s="11"/>
      <c r="AF16" s="93"/>
    </row>
    <row r="17" spans="1:16375" s="10" customFormat="1" ht="18.75" customHeight="1" thickBot="1" x14ac:dyDescent="0.3">
      <c r="B17" s="53" t="s">
        <v>110</v>
      </c>
      <c r="C17" s="25"/>
      <c r="D17" s="67">
        <f>SUM(D19,D32)</f>
        <v>0</v>
      </c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120"/>
      <c r="Q17" s="8"/>
      <c r="R17" s="9"/>
      <c r="S17" s="51"/>
      <c r="T17" s="11"/>
      <c r="AF17" s="93"/>
    </row>
    <row r="18" spans="1:16375" s="10" customFormat="1" ht="18" customHeight="1" thickBot="1" x14ac:dyDescent="0.3">
      <c r="B18" s="341"/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  <c r="O18" s="8"/>
      <c r="P18" s="120"/>
      <c r="Q18" s="8"/>
      <c r="R18" s="9"/>
      <c r="S18" s="51"/>
      <c r="T18" s="11"/>
      <c r="AF18" s="93"/>
    </row>
    <row r="19" spans="1:16375" ht="18.75" customHeight="1" thickBot="1" x14ac:dyDescent="0.25">
      <c r="A19" s="10"/>
      <c r="B19" s="31" t="s">
        <v>0</v>
      </c>
      <c r="C19" s="25"/>
      <c r="D19" s="65">
        <f>SUM(D20:D30)</f>
        <v>0</v>
      </c>
      <c r="E19" s="59"/>
      <c r="F19" s="69">
        <f>SUM(F20:F30)</f>
        <v>0</v>
      </c>
      <c r="G19" s="69">
        <f>SUM(G20:G30)</f>
        <v>0</v>
      </c>
      <c r="H19" s="81"/>
      <c r="I19" s="81"/>
      <c r="J19" s="81"/>
      <c r="K19" s="81"/>
      <c r="L19" s="81"/>
      <c r="M19" s="81"/>
      <c r="N19" s="420" t="s">
        <v>292</v>
      </c>
      <c r="O19" s="33"/>
      <c r="P19" s="33"/>
      <c r="Q19" s="33"/>
      <c r="R19" s="11"/>
      <c r="S19" s="58"/>
      <c r="T19" s="11"/>
      <c r="U19" s="10"/>
      <c r="V19" s="244" t="s">
        <v>145</v>
      </c>
      <c r="W19" s="126" t="s">
        <v>146</v>
      </c>
      <c r="X19" s="126" t="s">
        <v>175</v>
      </c>
      <c r="Y19" s="126" t="s">
        <v>174</v>
      </c>
      <c r="Z19" s="126" t="s">
        <v>147</v>
      </c>
      <c r="AA19" s="126" t="s">
        <v>148</v>
      </c>
      <c r="AB19" s="126" t="s">
        <v>149</v>
      </c>
      <c r="AC19" s="126" t="s">
        <v>173</v>
      </c>
      <c r="AD19" s="126" t="s">
        <v>150</v>
      </c>
      <c r="AE19" s="126" t="s">
        <v>181</v>
      </c>
      <c r="AF19" s="126" t="s">
        <v>151</v>
      </c>
      <c r="AG19" s="126" t="s">
        <v>152</v>
      </c>
      <c r="AH19" s="126" t="s">
        <v>153</v>
      </c>
      <c r="AI19" s="126" t="s">
        <v>154</v>
      </c>
      <c r="AJ19" s="126" t="s">
        <v>156</v>
      </c>
      <c r="AK19" s="126" t="s">
        <v>155</v>
      </c>
      <c r="AL19" s="126" t="s">
        <v>157</v>
      </c>
      <c r="AM19" s="126" t="s">
        <v>158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6375" s="352" customFormat="1" ht="12.75" x14ac:dyDescent="0.2">
      <c r="A20" s="182"/>
      <c r="B20" s="243" t="s">
        <v>83</v>
      </c>
      <c r="C20" s="267"/>
      <c r="D20" s="183"/>
      <c r="E20" s="179"/>
      <c r="F20" s="107"/>
      <c r="G20" s="107">
        <f>D20</f>
        <v>0</v>
      </c>
      <c r="H20" s="122"/>
      <c r="I20" s="122"/>
      <c r="J20" s="122"/>
      <c r="K20" s="122"/>
      <c r="L20" s="267"/>
      <c r="M20" s="91"/>
      <c r="N20" s="269"/>
      <c r="O20" s="182"/>
      <c r="P20" s="182"/>
      <c r="Q20" s="182"/>
      <c r="R20" s="182"/>
      <c r="S20" s="182"/>
      <c r="T20" s="182"/>
      <c r="U20" s="182"/>
      <c r="V20" s="245" t="s">
        <v>60</v>
      </c>
      <c r="W20" s="245" t="s">
        <v>60</v>
      </c>
      <c r="X20" s="245" t="s">
        <v>60</v>
      </c>
      <c r="Y20" s="245" t="s">
        <v>60</v>
      </c>
      <c r="Z20" s="245" t="s">
        <v>60</v>
      </c>
      <c r="AA20" s="245" t="s">
        <v>60</v>
      </c>
      <c r="AB20" s="245" t="s">
        <v>60</v>
      </c>
      <c r="AC20" s="245" t="s">
        <v>60</v>
      </c>
      <c r="AD20" s="245" t="s">
        <v>60</v>
      </c>
      <c r="AE20" s="245" t="s">
        <v>60</v>
      </c>
      <c r="AF20" s="245" t="s">
        <v>60</v>
      </c>
      <c r="AG20" s="245" t="s">
        <v>60</v>
      </c>
      <c r="AH20" s="245" t="s">
        <v>60</v>
      </c>
      <c r="AI20" s="245" t="s">
        <v>60</v>
      </c>
      <c r="AJ20" s="245" t="s">
        <v>60</v>
      </c>
      <c r="AK20" s="245" t="s">
        <v>60</v>
      </c>
      <c r="AL20" s="245" t="s">
        <v>60</v>
      </c>
      <c r="AM20" s="245" t="s">
        <v>60</v>
      </c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0"/>
      <c r="EF20" s="270"/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0"/>
      <c r="EZ20" s="270"/>
      <c r="FA20" s="270"/>
      <c r="FB20" s="270"/>
      <c r="FC20" s="270"/>
      <c r="FD20" s="270"/>
      <c r="FE20" s="270"/>
      <c r="FF20" s="270"/>
      <c r="FG20" s="270"/>
      <c r="FH20" s="270"/>
      <c r="FI20" s="270"/>
      <c r="FJ20" s="270"/>
      <c r="FK20" s="270"/>
      <c r="FL20" s="270"/>
      <c r="FM20" s="270"/>
      <c r="FN20" s="270"/>
      <c r="FO20" s="270"/>
      <c r="FP20" s="270"/>
      <c r="FQ20" s="270"/>
      <c r="FR20" s="270"/>
      <c r="FS20" s="270"/>
      <c r="FT20" s="270"/>
      <c r="FU20" s="270"/>
      <c r="FV20" s="270"/>
      <c r="FW20" s="270"/>
      <c r="FX20" s="270"/>
      <c r="FY20" s="270"/>
      <c r="FZ20" s="270"/>
      <c r="GA20" s="270"/>
      <c r="GB20" s="270"/>
      <c r="GC20" s="270"/>
      <c r="GD20" s="270"/>
      <c r="GE20" s="270"/>
      <c r="GF20" s="270"/>
      <c r="GG20" s="270"/>
      <c r="GH20" s="270"/>
      <c r="GI20" s="270"/>
      <c r="GJ20" s="270"/>
      <c r="GK20" s="270"/>
      <c r="GL20" s="270"/>
      <c r="GM20" s="270"/>
      <c r="GN20" s="270"/>
      <c r="GO20" s="270"/>
      <c r="GP20" s="270"/>
      <c r="GQ20" s="270"/>
      <c r="GR20" s="270"/>
      <c r="GS20" s="270"/>
      <c r="GT20" s="270"/>
      <c r="GU20" s="270"/>
      <c r="GV20" s="270"/>
      <c r="GW20" s="270"/>
      <c r="GX20" s="270"/>
      <c r="GY20" s="270"/>
      <c r="GZ20" s="270"/>
      <c r="HA20" s="270"/>
      <c r="HB20" s="270"/>
      <c r="HC20" s="270"/>
      <c r="HD20" s="270"/>
      <c r="HE20" s="270"/>
      <c r="HF20" s="270"/>
      <c r="HG20" s="270"/>
      <c r="HH20" s="270"/>
      <c r="HI20" s="270"/>
      <c r="HJ20" s="270"/>
      <c r="HK20" s="270"/>
      <c r="HL20" s="270"/>
      <c r="HM20" s="270"/>
      <c r="HN20" s="270"/>
      <c r="HO20" s="270"/>
      <c r="HP20" s="270"/>
      <c r="HQ20" s="270"/>
      <c r="HR20" s="270"/>
      <c r="HS20" s="270"/>
      <c r="HT20" s="270"/>
      <c r="HU20" s="270"/>
      <c r="HV20" s="270"/>
      <c r="HW20" s="270"/>
      <c r="HX20" s="270"/>
      <c r="HY20" s="270"/>
      <c r="HZ20" s="270"/>
      <c r="IA20" s="270"/>
      <c r="IB20" s="270"/>
      <c r="IC20" s="270"/>
      <c r="ID20" s="270"/>
      <c r="IE20" s="270"/>
      <c r="IF20" s="270"/>
      <c r="IG20" s="270"/>
      <c r="IH20" s="270"/>
      <c r="II20" s="270"/>
      <c r="IJ20" s="270"/>
      <c r="IK20" s="270"/>
      <c r="IL20" s="270"/>
      <c r="IM20" s="270"/>
      <c r="IN20" s="270"/>
      <c r="IO20" s="270"/>
      <c r="IP20" s="270"/>
      <c r="IQ20" s="270"/>
      <c r="IR20" s="270"/>
      <c r="IS20" s="270"/>
      <c r="IT20" s="270"/>
      <c r="IU20" s="270"/>
      <c r="IV20" s="270"/>
      <c r="IW20" s="270"/>
      <c r="IX20" s="270"/>
      <c r="IY20" s="270"/>
      <c r="IZ20" s="270"/>
      <c r="JA20" s="270"/>
      <c r="JB20" s="270"/>
      <c r="JC20" s="270"/>
      <c r="JD20" s="270"/>
      <c r="JE20" s="270"/>
      <c r="JF20" s="270"/>
      <c r="JG20" s="270"/>
      <c r="JH20" s="270"/>
      <c r="JI20" s="270"/>
      <c r="JJ20" s="270"/>
      <c r="JK20" s="270"/>
      <c r="JL20" s="270"/>
      <c r="JM20" s="270"/>
      <c r="JN20" s="270"/>
      <c r="JO20" s="270"/>
      <c r="JP20" s="270"/>
      <c r="JQ20" s="270"/>
      <c r="JR20" s="270"/>
      <c r="JS20" s="270"/>
      <c r="JT20" s="270"/>
      <c r="JU20" s="270"/>
      <c r="JV20" s="270"/>
      <c r="JW20" s="270"/>
      <c r="JX20" s="270"/>
      <c r="JY20" s="270"/>
      <c r="JZ20" s="270"/>
      <c r="KA20" s="270"/>
      <c r="KB20" s="270"/>
      <c r="KC20" s="270"/>
      <c r="KD20" s="270"/>
      <c r="KE20" s="270"/>
      <c r="KF20" s="270"/>
      <c r="KG20" s="270"/>
      <c r="KH20" s="270"/>
      <c r="KI20" s="270"/>
      <c r="KJ20" s="270"/>
      <c r="KK20" s="270"/>
      <c r="KL20" s="270"/>
      <c r="KM20" s="270"/>
      <c r="KN20" s="270"/>
      <c r="KO20" s="270"/>
      <c r="KP20" s="270"/>
      <c r="KQ20" s="270"/>
      <c r="KR20" s="270"/>
      <c r="KS20" s="270"/>
      <c r="KT20" s="270"/>
      <c r="KU20" s="270"/>
      <c r="KV20" s="270"/>
      <c r="KW20" s="270"/>
      <c r="KX20" s="270"/>
      <c r="KY20" s="270"/>
      <c r="KZ20" s="270"/>
      <c r="LA20" s="270"/>
      <c r="LB20" s="270"/>
      <c r="LC20" s="270"/>
      <c r="LD20" s="270"/>
      <c r="LE20" s="270"/>
      <c r="LF20" s="270"/>
      <c r="LG20" s="270"/>
      <c r="LH20" s="270"/>
      <c r="LI20" s="270"/>
      <c r="LJ20" s="270"/>
      <c r="LK20" s="270"/>
      <c r="LL20" s="270"/>
      <c r="LM20" s="270"/>
      <c r="LN20" s="270"/>
      <c r="LO20" s="270"/>
      <c r="LP20" s="270"/>
      <c r="LQ20" s="270"/>
      <c r="LR20" s="270"/>
      <c r="LS20" s="270"/>
      <c r="LT20" s="270"/>
      <c r="LU20" s="270"/>
      <c r="LV20" s="270"/>
      <c r="LW20" s="270"/>
      <c r="LX20" s="270"/>
      <c r="LY20" s="270"/>
      <c r="LZ20" s="270"/>
      <c r="MA20" s="270"/>
      <c r="MB20" s="270"/>
      <c r="MC20" s="270"/>
      <c r="MD20" s="270"/>
      <c r="ME20" s="270"/>
      <c r="MF20" s="270"/>
      <c r="MG20" s="270"/>
      <c r="MH20" s="270"/>
      <c r="MI20" s="270"/>
      <c r="MJ20" s="270"/>
      <c r="MK20" s="270"/>
      <c r="ML20" s="270"/>
      <c r="MM20" s="270"/>
      <c r="MN20" s="270"/>
      <c r="MO20" s="270"/>
      <c r="MP20" s="270"/>
      <c r="MQ20" s="270"/>
      <c r="MR20" s="270"/>
      <c r="MS20" s="270"/>
      <c r="MT20" s="270"/>
      <c r="MU20" s="270"/>
      <c r="MV20" s="270"/>
      <c r="MW20" s="270"/>
      <c r="MX20" s="270"/>
      <c r="MY20" s="270"/>
      <c r="MZ20" s="270"/>
      <c r="NA20" s="270"/>
      <c r="NB20" s="270"/>
      <c r="NC20" s="270"/>
      <c r="ND20" s="270"/>
      <c r="NE20" s="270"/>
      <c r="NF20" s="270"/>
      <c r="NG20" s="270"/>
      <c r="NH20" s="270"/>
      <c r="NI20" s="270"/>
      <c r="NJ20" s="270"/>
      <c r="NK20" s="270"/>
      <c r="NL20" s="270"/>
      <c r="NM20" s="270"/>
      <c r="NN20" s="270"/>
      <c r="NO20" s="270"/>
      <c r="NP20" s="270"/>
      <c r="NQ20" s="270"/>
      <c r="NR20" s="270"/>
      <c r="NS20" s="270"/>
      <c r="NT20" s="270"/>
      <c r="NU20" s="270"/>
      <c r="NV20" s="270"/>
      <c r="NW20" s="270"/>
      <c r="NX20" s="270"/>
      <c r="NY20" s="270"/>
      <c r="NZ20" s="270"/>
      <c r="OA20" s="270"/>
      <c r="OB20" s="270"/>
      <c r="OC20" s="270"/>
      <c r="OD20" s="270"/>
      <c r="OE20" s="270"/>
      <c r="OF20" s="270"/>
      <c r="OG20" s="270"/>
      <c r="OH20" s="270"/>
      <c r="OI20" s="270"/>
      <c r="OJ20" s="270"/>
      <c r="OK20" s="270"/>
      <c r="OL20" s="270"/>
      <c r="OM20" s="270"/>
      <c r="ON20" s="270"/>
      <c r="OO20" s="270"/>
      <c r="OP20" s="270"/>
      <c r="OQ20" s="270"/>
      <c r="OR20" s="270"/>
      <c r="OS20" s="270"/>
      <c r="OT20" s="270"/>
      <c r="OU20" s="270"/>
      <c r="OV20" s="270"/>
      <c r="OW20" s="270"/>
      <c r="OX20" s="270"/>
      <c r="OY20" s="270"/>
      <c r="OZ20" s="270"/>
      <c r="PA20" s="270"/>
      <c r="PB20" s="270"/>
      <c r="PC20" s="270"/>
      <c r="PD20" s="270"/>
      <c r="PE20" s="270"/>
      <c r="PF20" s="270"/>
      <c r="PG20" s="270"/>
      <c r="PH20" s="270"/>
      <c r="PI20" s="270"/>
      <c r="PJ20" s="270"/>
      <c r="PK20" s="270"/>
      <c r="PL20" s="270"/>
      <c r="PM20" s="270"/>
      <c r="PN20" s="270"/>
      <c r="PO20" s="270"/>
      <c r="PP20" s="270"/>
      <c r="PQ20" s="270"/>
      <c r="PR20" s="270"/>
      <c r="PS20" s="270"/>
      <c r="PT20" s="270"/>
      <c r="PU20" s="270"/>
      <c r="PV20" s="270"/>
      <c r="PW20" s="270"/>
      <c r="PX20" s="270"/>
      <c r="PY20" s="270"/>
      <c r="PZ20" s="270"/>
      <c r="QA20" s="270"/>
      <c r="QB20" s="270"/>
      <c r="QC20" s="270"/>
      <c r="QD20" s="270"/>
      <c r="QE20" s="270"/>
      <c r="QF20" s="270"/>
      <c r="QG20" s="270"/>
      <c r="QH20" s="270"/>
      <c r="QI20" s="270"/>
      <c r="QJ20" s="270"/>
      <c r="QK20" s="270"/>
      <c r="QL20" s="270"/>
      <c r="QM20" s="270"/>
      <c r="QN20" s="270"/>
      <c r="QO20" s="270"/>
      <c r="QP20" s="270"/>
      <c r="QQ20" s="270"/>
      <c r="QR20" s="270"/>
      <c r="QS20" s="270"/>
      <c r="QT20" s="270"/>
      <c r="QU20" s="270"/>
      <c r="QV20" s="270"/>
      <c r="QW20" s="270"/>
      <c r="QX20" s="270"/>
      <c r="QY20" s="270"/>
      <c r="QZ20" s="270"/>
      <c r="RA20" s="270"/>
      <c r="RB20" s="270"/>
      <c r="RC20" s="270"/>
      <c r="RD20" s="270"/>
      <c r="RE20" s="270"/>
      <c r="RF20" s="270"/>
      <c r="RG20" s="270"/>
      <c r="RH20" s="270"/>
      <c r="RI20" s="270"/>
      <c r="RJ20" s="270"/>
      <c r="RK20" s="270"/>
      <c r="RL20" s="270"/>
      <c r="RM20" s="270"/>
      <c r="RN20" s="270"/>
      <c r="RO20" s="270"/>
      <c r="RP20" s="270"/>
      <c r="RQ20" s="270"/>
      <c r="RR20" s="270"/>
      <c r="RS20" s="270"/>
      <c r="RT20" s="270"/>
      <c r="RU20" s="270"/>
      <c r="RV20" s="270"/>
      <c r="RW20" s="270"/>
      <c r="RX20" s="270"/>
      <c r="RY20" s="270"/>
      <c r="RZ20" s="270"/>
      <c r="SA20" s="270"/>
      <c r="SB20" s="270"/>
      <c r="SC20" s="270"/>
      <c r="SD20" s="270"/>
      <c r="SE20" s="270"/>
      <c r="SF20" s="270"/>
      <c r="SG20" s="270"/>
      <c r="SH20" s="270"/>
      <c r="SI20" s="270"/>
      <c r="SJ20" s="270"/>
      <c r="SK20" s="270"/>
      <c r="SL20" s="270"/>
      <c r="SM20" s="270"/>
      <c r="SN20" s="270"/>
      <c r="SO20" s="270"/>
      <c r="SP20" s="270"/>
      <c r="SQ20" s="270"/>
      <c r="SR20" s="270"/>
      <c r="SS20" s="270"/>
      <c r="ST20" s="270"/>
      <c r="SU20" s="270"/>
      <c r="SV20" s="270"/>
      <c r="SW20" s="270"/>
      <c r="SX20" s="270"/>
      <c r="SY20" s="270"/>
      <c r="SZ20" s="270"/>
      <c r="TA20" s="270"/>
      <c r="TB20" s="270"/>
      <c r="TC20" s="270"/>
      <c r="TD20" s="270"/>
      <c r="TE20" s="270"/>
      <c r="TF20" s="270"/>
      <c r="TG20" s="270"/>
      <c r="TH20" s="270"/>
      <c r="TI20" s="270"/>
      <c r="TJ20" s="270"/>
      <c r="TK20" s="270"/>
      <c r="TL20" s="270"/>
      <c r="TM20" s="270"/>
      <c r="TN20" s="270"/>
      <c r="TO20" s="270"/>
      <c r="TP20" s="270"/>
      <c r="TQ20" s="270"/>
      <c r="TR20" s="270"/>
      <c r="TS20" s="270"/>
      <c r="TT20" s="270"/>
      <c r="TU20" s="270"/>
      <c r="TV20" s="270"/>
      <c r="TW20" s="270"/>
      <c r="TX20" s="270"/>
      <c r="TY20" s="270"/>
      <c r="TZ20" s="270"/>
      <c r="UA20" s="270"/>
      <c r="UB20" s="270"/>
      <c r="UC20" s="270"/>
      <c r="UD20" s="270"/>
      <c r="UE20" s="270"/>
      <c r="UF20" s="270"/>
      <c r="UG20" s="270"/>
      <c r="UH20" s="270"/>
      <c r="UI20" s="270"/>
      <c r="UJ20" s="270"/>
      <c r="UK20" s="270"/>
      <c r="UL20" s="270"/>
      <c r="UM20" s="270"/>
      <c r="UN20" s="270"/>
      <c r="UO20" s="270"/>
      <c r="UP20" s="270"/>
      <c r="UQ20" s="270"/>
      <c r="UR20" s="270"/>
      <c r="US20" s="270"/>
      <c r="UT20" s="270"/>
      <c r="UU20" s="270"/>
      <c r="UV20" s="270"/>
      <c r="UW20" s="270"/>
      <c r="UX20" s="270"/>
      <c r="UY20" s="270"/>
      <c r="UZ20" s="270"/>
      <c r="VA20" s="270"/>
      <c r="VB20" s="270"/>
      <c r="VC20" s="270"/>
      <c r="VD20" s="270"/>
      <c r="VE20" s="270"/>
      <c r="VF20" s="270"/>
      <c r="VG20" s="270"/>
      <c r="VH20" s="270"/>
      <c r="VI20" s="270"/>
      <c r="VJ20" s="270"/>
      <c r="VK20" s="270"/>
      <c r="VL20" s="270"/>
      <c r="VM20" s="270"/>
      <c r="VN20" s="270"/>
      <c r="VO20" s="270"/>
      <c r="VP20" s="270"/>
      <c r="VQ20" s="270"/>
      <c r="VR20" s="270"/>
      <c r="VS20" s="270"/>
      <c r="VT20" s="270"/>
      <c r="VU20" s="270"/>
      <c r="VV20" s="270"/>
      <c r="VW20" s="270"/>
      <c r="VX20" s="270"/>
      <c r="VY20" s="270"/>
      <c r="VZ20" s="270"/>
      <c r="WA20" s="270"/>
      <c r="WB20" s="270"/>
      <c r="WC20" s="270"/>
      <c r="WD20" s="270"/>
      <c r="WE20" s="270"/>
      <c r="WF20" s="270"/>
      <c r="WG20" s="270"/>
      <c r="WH20" s="270"/>
      <c r="WI20" s="270"/>
      <c r="WJ20" s="270"/>
      <c r="WK20" s="270"/>
      <c r="WL20" s="270"/>
      <c r="WM20" s="270"/>
      <c r="WN20" s="270"/>
      <c r="WO20" s="270"/>
      <c r="WP20" s="270"/>
      <c r="WQ20" s="270"/>
      <c r="WR20" s="270"/>
      <c r="WS20" s="270"/>
      <c r="WT20" s="270"/>
      <c r="WU20" s="270"/>
      <c r="WV20" s="270"/>
      <c r="WW20" s="270"/>
      <c r="WX20" s="270"/>
      <c r="WY20" s="270"/>
      <c r="WZ20" s="270"/>
      <c r="XA20" s="270"/>
      <c r="XB20" s="270"/>
      <c r="XC20" s="270"/>
      <c r="XD20" s="270"/>
      <c r="XE20" s="270"/>
      <c r="XF20" s="270"/>
      <c r="XG20" s="270"/>
      <c r="XH20" s="270"/>
      <c r="XI20" s="270"/>
      <c r="XJ20" s="270"/>
      <c r="XK20" s="270"/>
      <c r="XL20" s="270"/>
      <c r="XM20" s="270"/>
      <c r="XN20" s="270"/>
      <c r="XO20" s="270"/>
      <c r="XP20" s="270"/>
      <c r="XQ20" s="270"/>
      <c r="XR20" s="270"/>
      <c r="XS20" s="270"/>
      <c r="XT20" s="270"/>
      <c r="XU20" s="270"/>
      <c r="XV20" s="270"/>
      <c r="XW20" s="270"/>
      <c r="XX20" s="270"/>
      <c r="XY20" s="270"/>
      <c r="XZ20" s="270"/>
      <c r="YA20" s="270"/>
      <c r="YB20" s="270"/>
      <c r="YC20" s="270"/>
      <c r="YD20" s="270"/>
      <c r="YE20" s="270"/>
      <c r="YF20" s="270"/>
      <c r="YG20" s="270"/>
      <c r="YH20" s="270"/>
      <c r="YI20" s="270"/>
      <c r="YJ20" s="270"/>
      <c r="YK20" s="270"/>
      <c r="YL20" s="270"/>
      <c r="YM20" s="270"/>
      <c r="YN20" s="270"/>
      <c r="YO20" s="270"/>
      <c r="YP20" s="270"/>
      <c r="YQ20" s="270"/>
      <c r="YR20" s="270"/>
      <c r="YS20" s="270"/>
      <c r="YT20" s="270"/>
      <c r="YU20" s="270"/>
      <c r="YV20" s="270"/>
      <c r="YW20" s="270"/>
      <c r="YX20" s="270"/>
      <c r="YY20" s="270"/>
      <c r="YZ20" s="270"/>
      <c r="ZA20" s="270"/>
      <c r="ZB20" s="270"/>
      <c r="ZC20" s="270"/>
      <c r="ZD20" s="270"/>
      <c r="ZE20" s="270"/>
      <c r="ZF20" s="270"/>
      <c r="ZG20" s="270"/>
      <c r="ZH20" s="270"/>
      <c r="ZI20" s="270"/>
      <c r="ZJ20" s="270"/>
      <c r="ZK20" s="270"/>
      <c r="ZL20" s="270"/>
      <c r="ZM20" s="270"/>
      <c r="ZN20" s="270"/>
      <c r="ZO20" s="270"/>
      <c r="ZP20" s="270"/>
      <c r="ZQ20" s="270"/>
      <c r="ZR20" s="270"/>
      <c r="ZS20" s="270"/>
      <c r="ZT20" s="270"/>
      <c r="ZU20" s="270"/>
      <c r="ZV20" s="270"/>
      <c r="ZW20" s="270"/>
      <c r="ZX20" s="270"/>
      <c r="ZY20" s="270"/>
      <c r="ZZ20" s="270"/>
      <c r="AAA20" s="270"/>
      <c r="AAB20" s="270"/>
      <c r="AAC20" s="270"/>
      <c r="AAD20" s="270"/>
      <c r="AAE20" s="270"/>
      <c r="AAF20" s="270"/>
      <c r="AAG20" s="270"/>
      <c r="AAH20" s="270"/>
      <c r="AAI20" s="270"/>
      <c r="AAJ20" s="270"/>
      <c r="AAK20" s="270"/>
      <c r="AAL20" s="270"/>
      <c r="AAM20" s="270"/>
      <c r="AAN20" s="270"/>
      <c r="AAO20" s="270"/>
      <c r="AAP20" s="270"/>
      <c r="AAQ20" s="270"/>
      <c r="AAR20" s="270"/>
      <c r="AAS20" s="270"/>
      <c r="AAT20" s="270"/>
      <c r="AAU20" s="270"/>
      <c r="AAV20" s="270"/>
      <c r="AAW20" s="270"/>
      <c r="AAX20" s="270"/>
      <c r="AAY20" s="270"/>
      <c r="AAZ20" s="270"/>
      <c r="ABA20" s="270"/>
      <c r="ABB20" s="270"/>
      <c r="ABC20" s="270"/>
      <c r="ABD20" s="270"/>
      <c r="ABE20" s="270"/>
      <c r="ABF20" s="270"/>
      <c r="ABG20" s="270"/>
      <c r="ABH20" s="270"/>
      <c r="ABI20" s="270"/>
      <c r="ABJ20" s="270"/>
      <c r="ABK20" s="270"/>
      <c r="ABL20" s="270"/>
      <c r="ABM20" s="270"/>
      <c r="ABN20" s="270"/>
      <c r="ABO20" s="270"/>
      <c r="ABP20" s="270"/>
      <c r="ABQ20" s="270"/>
      <c r="ABR20" s="270"/>
      <c r="ABS20" s="270"/>
      <c r="ABT20" s="270"/>
      <c r="ABU20" s="270"/>
      <c r="ABV20" s="270"/>
      <c r="ABW20" s="270"/>
      <c r="ABX20" s="270"/>
      <c r="ABY20" s="270"/>
      <c r="ABZ20" s="270"/>
      <c r="ACA20" s="270"/>
      <c r="ACB20" s="270"/>
      <c r="ACC20" s="270"/>
      <c r="ACD20" s="270"/>
      <c r="ACE20" s="270"/>
      <c r="ACF20" s="270"/>
      <c r="ACG20" s="270"/>
      <c r="ACH20" s="270"/>
      <c r="ACI20" s="270"/>
      <c r="ACJ20" s="270"/>
      <c r="ACK20" s="270"/>
      <c r="ACL20" s="270"/>
      <c r="ACM20" s="270"/>
      <c r="ACN20" s="270"/>
      <c r="ACO20" s="270"/>
      <c r="ACP20" s="270"/>
      <c r="ACQ20" s="270"/>
      <c r="ACR20" s="270"/>
      <c r="ACS20" s="270"/>
      <c r="ACT20" s="270"/>
      <c r="ACU20" s="270"/>
      <c r="ACV20" s="270"/>
      <c r="ACW20" s="270"/>
      <c r="ACX20" s="270"/>
      <c r="ACY20" s="270"/>
      <c r="ACZ20" s="270"/>
      <c r="ADA20" s="270"/>
      <c r="ADB20" s="270"/>
      <c r="ADC20" s="270"/>
      <c r="ADD20" s="270"/>
      <c r="ADE20" s="270"/>
      <c r="ADF20" s="270"/>
      <c r="ADG20" s="270"/>
      <c r="ADH20" s="270"/>
      <c r="ADI20" s="270"/>
      <c r="ADJ20" s="270"/>
      <c r="ADK20" s="270"/>
      <c r="ADL20" s="270"/>
      <c r="ADM20" s="270"/>
      <c r="ADN20" s="270"/>
      <c r="ADO20" s="270"/>
      <c r="ADP20" s="270"/>
      <c r="ADQ20" s="270"/>
      <c r="ADR20" s="270"/>
      <c r="ADS20" s="270"/>
      <c r="ADT20" s="270"/>
      <c r="ADU20" s="270"/>
      <c r="ADV20" s="270"/>
      <c r="ADW20" s="270"/>
      <c r="ADX20" s="270"/>
      <c r="ADY20" s="270"/>
      <c r="ADZ20" s="270"/>
      <c r="AEA20" s="270"/>
      <c r="AEB20" s="270"/>
      <c r="AEC20" s="270"/>
      <c r="AED20" s="270"/>
      <c r="AEE20" s="270"/>
      <c r="AEF20" s="270"/>
      <c r="AEG20" s="270"/>
      <c r="AEH20" s="270"/>
      <c r="AEI20" s="270"/>
      <c r="AEJ20" s="270"/>
      <c r="AEK20" s="270"/>
      <c r="AEL20" s="270"/>
      <c r="AEM20" s="270"/>
      <c r="AEN20" s="270"/>
      <c r="AEO20" s="270"/>
      <c r="AEP20" s="270"/>
      <c r="AEQ20" s="270"/>
      <c r="AER20" s="270"/>
      <c r="AES20" s="270"/>
      <c r="AET20" s="270"/>
      <c r="AEU20" s="270"/>
      <c r="AEV20" s="270"/>
      <c r="AEW20" s="270"/>
      <c r="AEX20" s="270"/>
      <c r="AEY20" s="270"/>
      <c r="AEZ20" s="270"/>
      <c r="AFA20" s="270"/>
      <c r="AFB20" s="270"/>
      <c r="AFC20" s="270"/>
      <c r="AFD20" s="270"/>
      <c r="AFE20" s="270"/>
      <c r="AFF20" s="270"/>
      <c r="AFG20" s="270"/>
      <c r="AFH20" s="270"/>
      <c r="AFI20" s="270"/>
      <c r="AFJ20" s="270"/>
      <c r="AFK20" s="270"/>
      <c r="AFL20" s="270"/>
      <c r="AFM20" s="270"/>
      <c r="AFN20" s="270"/>
      <c r="AFO20" s="270"/>
      <c r="AFP20" s="270"/>
      <c r="AFQ20" s="270"/>
      <c r="AFR20" s="270"/>
      <c r="AFS20" s="270"/>
      <c r="AFT20" s="270"/>
      <c r="AFU20" s="270"/>
      <c r="AFV20" s="270"/>
      <c r="AFW20" s="270"/>
      <c r="AFX20" s="270"/>
      <c r="AFY20" s="270"/>
      <c r="AFZ20" s="270"/>
      <c r="AGA20" s="270"/>
      <c r="AGB20" s="270"/>
      <c r="AGC20" s="270"/>
      <c r="AGD20" s="270"/>
      <c r="AGE20" s="270"/>
      <c r="AGF20" s="270"/>
      <c r="AGG20" s="270"/>
      <c r="AGH20" s="270"/>
      <c r="AGI20" s="270"/>
      <c r="AGJ20" s="270"/>
      <c r="AGK20" s="270"/>
      <c r="AGL20" s="270"/>
      <c r="AGM20" s="270"/>
      <c r="AGN20" s="270"/>
      <c r="AGO20" s="270"/>
      <c r="AGP20" s="270"/>
      <c r="AGQ20" s="270"/>
      <c r="AGR20" s="270"/>
      <c r="AGS20" s="270"/>
      <c r="AGT20" s="270"/>
      <c r="AGU20" s="270"/>
      <c r="AGV20" s="270"/>
      <c r="AGW20" s="270"/>
      <c r="AGX20" s="270"/>
      <c r="AGY20" s="270"/>
      <c r="AGZ20" s="270"/>
      <c r="AHA20" s="270"/>
      <c r="AHB20" s="270"/>
      <c r="AHC20" s="270"/>
      <c r="AHD20" s="270"/>
      <c r="AHE20" s="270"/>
      <c r="AHF20" s="270"/>
      <c r="AHG20" s="270"/>
      <c r="AHH20" s="270"/>
      <c r="AHI20" s="270"/>
      <c r="AHJ20" s="270"/>
      <c r="AHK20" s="270"/>
      <c r="AHL20" s="270"/>
      <c r="AHM20" s="270"/>
      <c r="AHN20" s="270"/>
      <c r="AHO20" s="270"/>
      <c r="AHP20" s="270"/>
      <c r="AHQ20" s="270"/>
      <c r="AHR20" s="270"/>
      <c r="AHS20" s="270"/>
      <c r="AHT20" s="270"/>
      <c r="AHU20" s="270"/>
      <c r="AHV20" s="270"/>
      <c r="AHW20" s="270"/>
      <c r="AHX20" s="270"/>
      <c r="AHY20" s="270"/>
      <c r="AHZ20" s="270"/>
      <c r="AIA20" s="270"/>
      <c r="AIB20" s="270"/>
      <c r="AIC20" s="270"/>
      <c r="AID20" s="270"/>
      <c r="AIE20" s="270"/>
      <c r="AIF20" s="270"/>
      <c r="AIG20" s="270"/>
      <c r="AIH20" s="270"/>
      <c r="AII20" s="270"/>
      <c r="AIJ20" s="270"/>
      <c r="AIK20" s="270"/>
      <c r="AIL20" s="270"/>
      <c r="AIM20" s="270"/>
      <c r="AIN20" s="270"/>
      <c r="AIO20" s="270"/>
      <c r="AIP20" s="270"/>
      <c r="AIQ20" s="270"/>
      <c r="AIR20" s="270"/>
      <c r="AIS20" s="270"/>
      <c r="AIT20" s="270"/>
      <c r="AIU20" s="270"/>
      <c r="AIV20" s="270"/>
      <c r="AIW20" s="270"/>
      <c r="AIX20" s="270"/>
      <c r="AIY20" s="270"/>
      <c r="AIZ20" s="270"/>
      <c r="AJA20" s="270"/>
      <c r="AJB20" s="270"/>
      <c r="AJC20" s="270"/>
      <c r="AJD20" s="270"/>
      <c r="AJE20" s="270"/>
      <c r="AJF20" s="270"/>
      <c r="AJG20" s="270"/>
      <c r="AJH20" s="270"/>
      <c r="AJI20" s="270"/>
      <c r="AJJ20" s="270"/>
      <c r="AJK20" s="270"/>
      <c r="AJL20" s="270"/>
      <c r="AJM20" s="270"/>
      <c r="AJN20" s="270"/>
      <c r="AJO20" s="270"/>
      <c r="AJP20" s="270"/>
      <c r="AJQ20" s="270"/>
      <c r="AJR20" s="270"/>
      <c r="AJS20" s="270"/>
      <c r="AJT20" s="270"/>
      <c r="AJU20" s="270"/>
      <c r="AJV20" s="270"/>
      <c r="AJW20" s="270"/>
      <c r="AJX20" s="270"/>
      <c r="AJY20" s="270"/>
      <c r="AJZ20" s="270"/>
      <c r="AKA20" s="270"/>
      <c r="AKB20" s="270"/>
      <c r="AKC20" s="270"/>
      <c r="AKD20" s="270"/>
      <c r="AKE20" s="270"/>
      <c r="AKF20" s="270"/>
      <c r="AKG20" s="270"/>
      <c r="AKH20" s="270"/>
      <c r="AKI20" s="270"/>
      <c r="AKJ20" s="270"/>
      <c r="AKK20" s="270"/>
      <c r="AKL20" s="270"/>
      <c r="AKM20" s="270"/>
      <c r="AKN20" s="270"/>
      <c r="AKO20" s="270"/>
      <c r="AKP20" s="270"/>
      <c r="AKQ20" s="270"/>
      <c r="AKR20" s="270"/>
      <c r="AKS20" s="270"/>
      <c r="AKT20" s="270"/>
      <c r="AKU20" s="270"/>
      <c r="AKV20" s="270"/>
      <c r="AKW20" s="270"/>
      <c r="AKX20" s="270"/>
      <c r="AKY20" s="270"/>
      <c r="AKZ20" s="270"/>
      <c r="ALA20" s="270"/>
      <c r="ALB20" s="270"/>
      <c r="ALC20" s="270"/>
      <c r="ALD20" s="270"/>
      <c r="ALE20" s="270"/>
      <c r="ALF20" s="270"/>
      <c r="ALG20" s="270"/>
      <c r="ALH20" s="270"/>
      <c r="ALI20" s="270"/>
      <c r="ALJ20" s="270"/>
      <c r="ALK20" s="270"/>
      <c r="ALL20" s="270"/>
      <c r="ALM20" s="270"/>
      <c r="ALN20" s="270"/>
      <c r="ALO20" s="270"/>
      <c r="ALP20" s="270"/>
      <c r="ALQ20" s="270"/>
      <c r="ALR20" s="270"/>
      <c r="ALS20" s="270"/>
      <c r="ALT20" s="270"/>
      <c r="ALU20" s="270"/>
      <c r="ALV20" s="270"/>
      <c r="ALW20" s="270"/>
      <c r="ALX20" s="270"/>
      <c r="ALY20" s="270"/>
      <c r="ALZ20" s="270"/>
      <c r="AMA20" s="270"/>
      <c r="AMB20" s="270"/>
      <c r="AMC20" s="270"/>
      <c r="AMD20" s="270"/>
      <c r="AME20" s="270"/>
      <c r="AMF20" s="270"/>
      <c r="AMG20" s="270"/>
      <c r="AMH20" s="270"/>
      <c r="AMI20" s="270"/>
      <c r="AMJ20" s="270"/>
      <c r="AMK20" s="270"/>
      <c r="AML20" s="270"/>
      <c r="AMM20" s="270"/>
      <c r="AMN20" s="270"/>
      <c r="AMO20" s="270"/>
      <c r="AMP20" s="270"/>
      <c r="AMQ20" s="270"/>
      <c r="AMR20" s="270"/>
      <c r="AMS20" s="270"/>
      <c r="AMT20" s="270"/>
      <c r="AMU20" s="270"/>
      <c r="AMV20" s="270"/>
      <c r="AMW20" s="270"/>
      <c r="AMX20" s="270"/>
      <c r="AMY20" s="270"/>
      <c r="AMZ20" s="270"/>
      <c r="ANA20" s="270"/>
      <c r="ANB20" s="270"/>
      <c r="ANC20" s="270"/>
      <c r="AND20" s="270"/>
      <c r="ANE20" s="270"/>
      <c r="ANF20" s="270"/>
      <c r="ANG20" s="270"/>
      <c r="ANH20" s="270"/>
      <c r="ANI20" s="270"/>
      <c r="ANJ20" s="270"/>
      <c r="ANK20" s="270"/>
      <c r="ANL20" s="270"/>
      <c r="ANM20" s="270"/>
      <c r="ANN20" s="270"/>
      <c r="ANO20" s="270"/>
      <c r="ANP20" s="270"/>
      <c r="ANQ20" s="270"/>
      <c r="ANR20" s="270"/>
      <c r="ANS20" s="270"/>
      <c r="ANT20" s="270"/>
      <c r="ANU20" s="270"/>
      <c r="ANV20" s="270"/>
      <c r="ANW20" s="270"/>
      <c r="ANX20" s="270"/>
      <c r="ANY20" s="270"/>
      <c r="ANZ20" s="270"/>
      <c r="AOA20" s="270"/>
      <c r="AOB20" s="270"/>
      <c r="AOC20" s="270"/>
      <c r="AOD20" s="270"/>
      <c r="AOE20" s="270"/>
      <c r="AOF20" s="270"/>
      <c r="AOG20" s="270"/>
      <c r="AOH20" s="270"/>
      <c r="AOI20" s="270"/>
      <c r="AOJ20" s="270"/>
      <c r="AOK20" s="270"/>
      <c r="AOL20" s="270"/>
      <c r="AOM20" s="270"/>
      <c r="AON20" s="270"/>
      <c r="AOO20" s="270"/>
      <c r="AOP20" s="270"/>
      <c r="AOQ20" s="270"/>
      <c r="AOR20" s="270"/>
      <c r="AOS20" s="270"/>
      <c r="AOT20" s="270"/>
      <c r="AOU20" s="270"/>
      <c r="AOV20" s="270"/>
      <c r="AOW20" s="270"/>
      <c r="AOX20" s="270"/>
      <c r="AOY20" s="270"/>
      <c r="AOZ20" s="270"/>
      <c r="APA20" s="270"/>
      <c r="APB20" s="270"/>
      <c r="APC20" s="270"/>
      <c r="APD20" s="270"/>
      <c r="APE20" s="270"/>
      <c r="APF20" s="270"/>
      <c r="APG20" s="270"/>
      <c r="APH20" s="270"/>
      <c r="API20" s="270"/>
      <c r="APJ20" s="270"/>
      <c r="APK20" s="270"/>
      <c r="APL20" s="270"/>
      <c r="APM20" s="270"/>
      <c r="APN20" s="270"/>
      <c r="APO20" s="270"/>
      <c r="APP20" s="270"/>
      <c r="APQ20" s="270"/>
      <c r="APR20" s="270"/>
      <c r="APS20" s="270"/>
      <c r="APT20" s="270"/>
      <c r="APU20" s="270"/>
      <c r="APV20" s="270"/>
      <c r="APW20" s="270"/>
      <c r="APX20" s="270"/>
      <c r="APY20" s="270"/>
      <c r="APZ20" s="270"/>
      <c r="AQA20" s="270"/>
      <c r="AQB20" s="270"/>
      <c r="AQC20" s="270"/>
      <c r="AQD20" s="270"/>
      <c r="AQE20" s="270"/>
      <c r="AQF20" s="270"/>
      <c r="AQG20" s="270"/>
      <c r="AQH20" s="270"/>
      <c r="AQI20" s="270"/>
      <c r="AQJ20" s="270"/>
      <c r="AQK20" s="270"/>
      <c r="AQL20" s="270"/>
      <c r="AQM20" s="270"/>
      <c r="AQN20" s="270"/>
      <c r="AQO20" s="270"/>
      <c r="AQP20" s="270"/>
      <c r="AQQ20" s="270"/>
      <c r="AQR20" s="270"/>
      <c r="AQS20" s="270"/>
      <c r="AQT20" s="270"/>
      <c r="AQU20" s="270"/>
      <c r="AQV20" s="270"/>
      <c r="AQW20" s="270"/>
      <c r="AQX20" s="270"/>
      <c r="AQY20" s="270"/>
      <c r="AQZ20" s="270"/>
      <c r="ARA20" s="270"/>
      <c r="ARB20" s="270"/>
      <c r="ARC20" s="270"/>
      <c r="ARD20" s="270"/>
      <c r="ARE20" s="270"/>
      <c r="ARF20" s="270"/>
      <c r="ARG20" s="270"/>
      <c r="ARH20" s="270"/>
      <c r="ARI20" s="270"/>
      <c r="ARJ20" s="270"/>
      <c r="ARK20" s="270"/>
      <c r="ARL20" s="270"/>
      <c r="ARM20" s="270"/>
      <c r="ARN20" s="270"/>
      <c r="ARO20" s="270"/>
      <c r="ARP20" s="270"/>
      <c r="ARQ20" s="270"/>
      <c r="ARR20" s="270"/>
      <c r="ARS20" s="270"/>
      <c r="ART20" s="270"/>
      <c r="ARU20" s="270"/>
      <c r="ARV20" s="270"/>
      <c r="ARW20" s="270"/>
      <c r="ARX20" s="270"/>
      <c r="ARY20" s="270"/>
      <c r="ARZ20" s="270"/>
      <c r="ASA20" s="270"/>
      <c r="ASB20" s="270"/>
      <c r="ASC20" s="270"/>
      <c r="ASD20" s="270"/>
      <c r="ASE20" s="270"/>
      <c r="ASF20" s="270"/>
      <c r="ASG20" s="270"/>
      <c r="ASH20" s="270"/>
      <c r="ASI20" s="270"/>
      <c r="ASJ20" s="270"/>
      <c r="ASK20" s="270"/>
      <c r="ASL20" s="270"/>
      <c r="ASM20" s="270"/>
      <c r="ASN20" s="270"/>
      <c r="ASO20" s="270"/>
      <c r="ASP20" s="270"/>
      <c r="ASQ20" s="270"/>
      <c r="ASR20" s="270"/>
      <c r="ASS20" s="270"/>
      <c r="AST20" s="270"/>
      <c r="ASU20" s="270"/>
      <c r="ASV20" s="270"/>
      <c r="ASW20" s="270"/>
      <c r="ASX20" s="270"/>
      <c r="ASY20" s="270"/>
      <c r="ASZ20" s="270"/>
      <c r="ATA20" s="270"/>
      <c r="ATB20" s="270"/>
      <c r="ATC20" s="270"/>
      <c r="ATD20" s="270"/>
      <c r="ATE20" s="270"/>
      <c r="ATF20" s="270"/>
      <c r="ATG20" s="270"/>
      <c r="ATH20" s="270"/>
      <c r="ATI20" s="270"/>
      <c r="ATJ20" s="270"/>
      <c r="ATK20" s="270"/>
      <c r="ATL20" s="270"/>
      <c r="ATM20" s="270"/>
      <c r="ATN20" s="270"/>
      <c r="ATO20" s="270"/>
      <c r="ATP20" s="270"/>
      <c r="ATQ20" s="270"/>
      <c r="ATR20" s="270"/>
      <c r="ATS20" s="270"/>
      <c r="ATT20" s="270"/>
      <c r="ATU20" s="270"/>
      <c r="ATV20" s="270"/>
      <c r="ATW20" s="270"/>
      <c r="ATX20" s="270"/>
      <c r="ATY20" s="270"/>
      <c r="ATZ20" s="270"/>
      <c r="AUA20" s="270"/>
      <c r="AUB20" s="270"/>
      <c r="AUC20" s="270"/>
      <c r="AUD20" s="270"/>
      <c r="AUE20" s="270"/>
      <c r="AUF20" s="270"/>
      <c r="AUG20" s="270"/>
      <c r="AUH20" s="270"/>
      <c r="AUI20" s="270"/>
      <c r="AUJ20" s="270"/>
      <c r="AUK20" s="270"/>
      <c r="AUL20" s="270"/>
      <c r="AUM20" s="270"/>
      <c r="AUN20" s="270"/>
      <c r="AUO20" s="270"/>
      <c r="AUP20" s="270"/>
      <c r="AUQ20" s="270"/>
      <c r="AUR20" s="270"/>
      <c r="AUS20" s="270"/>
      <c r="AUT20" s="270"/>
      <c r="AUU20" s="270"/>
      <c r="AUV20" s="270"/>
      <c r="AUW20" s="270"/>
      <c r="AUX20" s="270"/>
      <c r="AUY20" s="270"/>
      <c r="AUZ20" s="270"/>
      <c r="AVA20" s="270"/>
      <c r="AVB20" s="270"/>
      <c r="AVC20" s="270"/>
      <c r="AVD20" s="270"/>
      <c r="AVE20" s="270"/>
      <c r="AVF20" s="270"/>
      <c r="AVG20" s="270"/>
      <c r="AVH20" s="270"/>
      <c r="AVI20" s="270"/>
      <c r="AVJ20" s="270"/>
      <c r="AVK20" s="270"/>
      <c r="AVL20" s="270"/>
      <c r="AVM20" s="270"/>
      <c r="AVN20" s="270"/>
      <c r="AVO20" s="270"/>
      <c r="AVP20" s="270"/>
      <c r="AVQ20" s="270"/>
      <c r="AVR20" s="270"/>
      <c r="AVS20" s="270"/>
      <c r="AVT20" s="270"/>
      <c r="AVU20" s="270"/>
      <c r="AVV20" s="270"/>
      <c r="AVW20" s="270"/>
      <c r="AVX20" s="270"/>
      <c r="AVY20" s="270"/>
      <c r="AVZ20" s="270"/>
      <c r="AWA20" s="270"/>
      <c r="AWB20" s="270"/>
      <c r="AWC20" s="270"/>
      <c r="AWD20" s="270"/>
      <c r="AWE20" s="270"/>
      <c r="AWF20" s="270"/>
      <c r="AWG20" s="270"/>
      <c r="AWH20" s="270"/>
      <c r="AWI20" s="270"/>
      <c r="AWJ20" s="270"/>
      <c r="AWK20" s="270"/>
      <c r="AWL20" s="270"/>
      <c r="AWM20" s="270"/>
      <c r="AWN20" s="270"/>
      <c r="AWO20" s="270"/>
      <c r="AWP20" s="270"/>
      <c r="AWQ20" s="270"/>
      <c r="AWR20" s="270"/>
      <c r="AWS20" s="270"/>
      <c r="AWT20" s="270"/>
      <c r="AWU20" s="270"/>
      <c r="AWV20" s="270"/>
      <c r="AWW20" s="270"/>
      <c r="AWX20" s="270"/>
      <c r="AWY20" s="270"/>
      <c r="AWZ20" s="270"/>
      <c r="AXA20" s="270"/>
      <c r="AXB20" s="270"/>
      <c r="AXC20" s="270"/>
      <c r="AXD20" s="270"/>
      <c r="AXE20" s="270"/>
      <c r="AXF20" s="270"/>
      <c r="AXG20" s="270"/>
      <c r="AXH20" s="270"/>
      <c r="AXI20" s="270"/>
      <c r="AXJ20" s="270"/>
      <c r="AXK20" s="270"/>
      <c r="AXL20" s="270"/>
      <c r="AXM20" s="270"/>
      <c r="AXN20" s="270"/>
      <c r="AXO20" s="270"/>
      <c r="AXP20" s="270"/>
      <c r="AXQ20" s="270"/>
      <c r="AXR20" s="270"/>
      <c r="AXS20" s="270"/>
      <c r="AXT20" s="270"/>
      <c r="AXU20" s="270"/>
      <c r="AXV20" s="270"/>
      <c r="AXW20" s="270"/>
      <c r="AXX20" s="270"/>
      <c r="AXY20" s="270"/>
      <c r="AXZ20" s="270"/>
      <c r="AYA20" s="270"/>
      <c r="AYB20" s="270"/>
      <c r="AYC20" s="270"/>
      <c r="AYD20" s="270"/>
      <c r="AYE20" s="270"/>
      <c r="AYF20" s="270"/>
      <c r="AYG20" s="270"/>
      <c r="AYH20" s="270"/>
      <c r="AYI20" s="270"/>
      <c r="AYJ20" s="270"/>
      <c r="AYK20" s="270"/>
      <c r="AYL20" s="270"/>
      <c r="AYM20" s="270"/>
      <c r="AYN20" s="270"/>
      <c r="AYO20" s="270"/>
      <c r="AYP20" s="270"/>
      <c r="AYQ20" s="270"/>
      <c r="AYR20" s="270"/>
      <c r="AYS20" s="270"/>
      <c r="AYT20" s="270"/>
      <c r="AYU20" s="270"/>
      <c r="AYV20" s="270"/>
      <c r="AYW20" s="270"/>
      <c r="AYX20" s="270"/>
      <c r="AYY20" s="270"/>
      <c r="AYZ20" s="270"/>
      <c r="AZA20" s="270"/>
      <c r="AZB20" s="270"/>
      <c r="AZC20" s="270"/>
      <c r="AZD20" s="270"/>
      <c r="AZE20" s="270"/>
      <c r="AZF20" s="270"/>
      <c r="AZG20" s="270"/>
      <c r="AZH20" s="270"/>
      <c r="AZI20" s="270"/>
      <c r="AZJ20" s="270"/>
      <c r="AZK20" s="270"/>
      <c r="AZL20" s="270"/>
      <c r="AZM20" s="270"/>
      <c r="AZN20" s="270"/>
      <c r="AZO20" s="270"/>
      <c r="AZP20" s="270"/>
      <c r="AZQ20" s="270"/>
      <c r="AZR20" s="270"/>
      <c r="AZS20" s="270"/>
      <c r="AZT20" s="270"/>
      <c r="AZU20" s="270"/>
      <c r="AZV20" s="270"/>
      <c r="AZW20" s="270"/>
      <c r="AZX20" s="270"/>
      <c r="AZY20" s="270"/>
      <c r="AZZ20" s="270"/>
      <c r="BAA20" s="270"/>
      <c r="BAB20" s="270"/>
      <c r="BAC20" s="270"/>
      <c r="BAD20" s="270"/>
      <c r="BAE20" s="270"/>
      <c r="BAF20" s="270"/>
      <c r="BAG20" s="270"/>
      <c r="BAH20" s="270"/>
      <c r="BAI20" s="270"/>
      <c r="BAJ20" s="270"/>
      <c r="BAK20" s="270"/>
      <c r="BAL20" s="270"/>
      <c r="BAM20" s="270"/>
      <c r="BAN20" s="270"/>
      <c r="BAO20" s="270"/>
      <c r="BAP20" s="270"/>
      <c r="BAQ20" s="270"/>
      <c r="BAR20" s="270"/>
      <c r="BAS20" s="270"/>
      <c r="BAT20" s="270"/>
      <c r="BAU20" s="270"/>
      <c r="BAV20" s="270"/>
      <c r="BAW20" s="270"/>
      <c r="BAX20" s="270"/>
      <c r="BAY20" s="270"/>
      <c r="BAZ20" s="270"/>
      <c r="BBA20" s="270"/>
      <c r="BBB20" s="270"/>
      <c r="BBC20" s="270"/>
      <c r="BBD20" s="270"/>
      <c r="BBE20" s="270"/>
      <c r="BBF20" s="270"/>
      <c r="BBG20" s="270"/>
      <c r="BBH20" s="270"/>
      <c r="BBI20" s="270"/>
      <c r="BBJ20" s="270"/>
      <c r="BBK20" s="270"/>
      <c r="BBL20" s="270"/>
      <c r="BBM20" s="270"/>
      <c r="BBN20" s="270"/>
      <c r="BBO20" s="270"/>
      <c r="BBP20" s="270"/>
      <c r="BBQ20" s="270"/>
      <c r="BBR20" s="270"/>
      <c r="BBS20" s="270"/>
      <c r="BBT20" s="270"/>
      <c r="BBU20" s="270"/>
      <c r="BBV20" s="270"/>
      <c r="BBW20" s="270"/>
      <c r="BBX20" s="270"/>
      <c r="BBY20" s="270"/>
      <c r="BBZ20" s="270"/>
      <c r="BCA20" s="270"/>
      <c r="BCB20" s="270"/>
      <c r="BCC20" s="270"/>
      <c r="BCD20" s="270"/>
      <c r="BCE20" s="270"/>
      <c r="BCF20" s="270"/>
      <c r="BCG20" s="270"/>
      <c r="BCH20" s="270"/>
      <c r="BCI20" s="270"/>
      <c r="BCJ20" s="270"/>
      <c r="BCK20" s="270"/>
      <c r="BCL20" s="270"/>
      <c r="BCM20" s="270"/>
      <c r="BCN20" s="270"/>
      <c r="BCO20" s="270"/>
      <c r="BCP20" s="270"/>
      <c r="BCQ20" s="270"/>
      <c r="BCR20" s="270"/>
      <c r="BCS20" s="270"/>
      <c r="BCT20" s="270"/>
      <c r="BCU20" s="270"/>
      <c r="BCV20" s="270"/>
      <c r="BCW20" s="270"/>
      <c r="BCX20" s="270"/>
      <c r="BCY20" s="270"/>
      <c r="BCZ20" s="270"/>
      <c r="BDA20" s="270"/>
      <c r="BDB20" s="270"/>
      <c r="BDC20" s="270"/>
      <c r="BDD20" s="270"/>
      <c r="BDE20" s="270"/>
      <c r="BDF20" s="270"/>
      <c r="BDG20" s="270"/>
      <c r="BDH20" s="270"/>
      <c r="BDI20" s="270"/>
      <c r="BDJ20" s="270"/>
      <c r="BDK20" s="270"/>
      <c r="BDL20" s="270"/>
      <c r="BDM20" s="270"/>
      <c r="BDN20" s="270"/>
      <c r="BDO20" s="270"/>
      <c r="BDP20" s="270"/>
      <c r="BDQ20" s="270"/>
      <c r="BDR20" s="270"/>
      <c r="BDS20" s="270"/>
      <c r="BDT20" s="270"/>
      <c r="BDU20" s="270"/>
      <c r="BDV20" s="270"/>
      <c r="BDW20" s="270"/>
      <c r="BDX20" s="270"/>
      <c r="BDY20" s="270"/>
      <c r="BDZ20" s="270"/>
      <c r="BEA20" s="270"/>
      <c r="BEB20" s="270"/>
      <c r="BEC20" s="270"/>
      <c r="BED20" s="270"/>
      <c r="BEE20" s="270"/>
      <c r="BEF20" s="270"/>
      <c r="BEG20" s="270"/>
      <c r="BEH20" s="270"/>
      <c r="BEI20" s="270"/>
      <c r="BEJ20" s="270"/>
      <c r="BEK20" s="270"/>
      <c r="BEL20" s="270"/>
      <c r="BEM20" s="270"/>
      <c r="BEN20" s="270"/>
      <c r="BEO20" s="270"/>
      <c r="BEP20" s="270"/>
      <c r="BEQ20" s="270"/>
      <c r="BER20" s="270"/>
      <c r="BES20" s="270"/>
      <c r="BET20" s="270"/>
      <c r="BEU20" s="270"/>
      <c r="BEV20" s="270"/>
      <c r="BEW20" s="270"/>
      <c r="BEX20" s="270"/>
      <c r="BEY20" s="270"/>
      <c r="BEZ20" s="270"/>
      <c r="BFA20" s="270"/>
      <c r="BFB20" s="270"/>
      <c r="BFC20" s="270"/>
      <c r="BFD20" s="270"/>
      <c r="BFE20" s="270"/>
      <c r="BFF20" s="270"/>
      <c r="BFG20" s="270"/>
      <c r="BFH20" s="270"/>
      <c r="BFI20" s="270"/>
      <c r="BFJ20" s="270"/>
      <c r="BFK20" s="270"/>
      <c r="BFL20" s="270"/>
      <c r="BFM20" s="270"/>
      <c r="BFN20" s="270"/>
      <c r="BFO20" s="270"/>
      <c r="BFP20" s="270"/>
      <c r="BFQ20" s="270"/>
      <c r="BFR20" s="270"/>
      <c r="BFS20" s="270"/>
      <c r="BFT20" s="270"/>
      <c r="BFU20" s="270"/>
      <c r="BFV20" s="270"/>
      <c r="BFW20" s="270"/>
      <c r="BFX20" s="270"/>
      <c r="BFY20" s="270"/>
      <c r="BFZ20" s="270"/>
      <c r="BGA20" s="270"/>
      <c r="BGB20" s="270"/>
      <c r="BGC20" s="270"/>
      <c r="BGD20" s="270"/>
      <c r="BGE20" s="270"/>
      <c r="BGF20" s="270"/>
      <c r="BGG20" s="270"/>
      <c r="BGH20" s="270"/>
      <c r="BGI20" s="270"/>
      <c r="BGJ20" s="270"/>
      <c r="BGK20" s="270"/>
      <c r="BGL20" s="270"/>
      <c r="BGM20" s="270"/>
      <c r="BGN20" s="270"/>
      <c r="BGO20" s="270"/>
      <c r="BGP20" s="270"/>
      <c r="BGQ20" s="270"/>
      <c r="BGR20" s="270"/>
      <c r="BGS20" s="270"/>
      <c r="BGT20" s="270"/>
      <c r="BGU20" s="270"/>
      <c r="BGV20" s="270"/>
      <c r="BGW20" s="270"/>
      <c r="BGX20" s="270"/>
      <c r="BGY20" s="270"/>
      <c r="BGZ20" s="270"/>
      <c r="BHA20" s="270"/>
      <c r="BHB20" s="270"/>
      <c r="BHC20" s="270"/>
      <c r="BHD20" s="270"/>
      <c r="BHE20" s="270"/>
      <c r="BHF20" s="270"/>
      <c r="BHG20" s="270"/>
      <c r="BHH20" s="270"/>
      <c r="BHI20" s="270"/>
      <c r="BHJ20" s="270"/>
      <c r="BHK20" s="270"/>
      <c r="BHL20" s="270"/>
      <c r="BHM20" s="270"/>
      <c r="BHN20" s="270"/>
      <c r="BHO20" s="270"/>
      <c r="BHP20" s="270"/>
      <c r="BHQ20" s="270"/>
      <c r="BHR20" s="270"/>
      <c r="BHS20" s="270"/>
      <c r="BHT20" s="270"/>
      <c r="BHU20" s="270"/>
      <c r="BHV20" s="270"/>
      <c r="BHW20" s="270"/>
      <c r="BHX20" s="270"/>
      <c r="BHY20" s="270"/>
      <c r="BHZ20" s="270"/>
      <c r="BIA20" s="270"/>
      <c r="BIB20" s="270"/>
      <c r="BIC20" s="270"/>
      <c r="BID20" s="270"/>
      <c r="BIE20" s="270"/>
      <c r="BIF20" s="270"/>
      <c r="BIG20" s="270"/>
      <c r="BIH20" s="270"/>
      <c r="BII20" s="270"/>
      <c r="BIJ20" s="270"/>
      <c r="BIK20" s="270"/>
      <c r="BIL20" s="270"/>
      <c r="BIM20" s="270"/>
      <c r="BIN20" s="270"/>
      <c r="BIO20" s="270"/>
      <c r="BIP20" s="270"/>
      <c r="BIQ20" s="270"/>
      <c r="BIR20" s="270"/>
      <c r="BIS20" s="270"/>
      <c r="BIT20" s="270"/>
      <c r="BIU20" s="270"/>
      <c r="BIV20" s="270"/>
      <c r="BIW20" s="270"/>
      <c r="BIX20" s="270"/>
      <c r="BIY20" s="270"/>
      <c r="BIZ20" s="270"/>
      <c r="BJA20" s="270"/>
      <c r="BJB20" s="270"/>
      <c r="BJC20" s="270"/>
      <c r="BJD20" s="270"/>
      <c r="BJE20" s="270"/>
      <c r="BJF20" s="270"/>
      <c r="BJG20" s="270"/>
      <c r="BJH20" s="270"/>
      <c r="BJI20" s="270"/>
      <c r="BJJ20" s="270"/>
      <c r="BJK20" s="270"/>
      <c r="BJL20" s="270"/>
      <c r="BJM20" s="270"/>
      <c r="BJN20" s="270"/>
      <c r="BJO20" s="270"/>
      <c r="BJP20" s="270"/>
      <c r="BJQ20" s="270"/>
      <c r="BJR20" s="270"/>
      <c r="BJS20" s="270"/>
      <c r="BJT20" s="270"/>
      <c r="BJU20" s="270"/>
      <c r="BJV20" s="270"/>
      <c r="BJW20" s="270"/>
      <c r="BJX20" s="270"/>
      <c r="BJY20" s="270"/>
      <c r="BJZ20" s="270"/>
      <c r="BKA20" s="270"/>
      <c r="BKB20" s="270"/>
      <c r="BKC20" s="270"/>
      <c r="BKD20" s="270"/>
      <c r="BKE20" s="270"/>
      <c r="BKF20" s="270"/>
      <c r="BKG20" s="270"/>
      <c r="BKH20" s="270"/>
      <c r="BKI20" s="270"/>
      <c r="BKJ20" s="270"/>
      <c r="BKK20" s="270"/>
      <c r="BKL20" s="270"/>
      <c r="BKM20" s="270"/>
      <c r="BKN20" s="270"/>
      <c r="BKO20" s="270"/>
      <c r="BKP20" s="270"/>
      <c r="BKQ20" s="270"/>
      <c r="BKR20" s="270"/>
      <c r="BKS20" s="270"/>
      <c r="BKT20" s="270"/>
      <c r="BKU20" s="270"/>
      <c r="BKV20" s="270"/>
      <c r="BKW20" s="270"/>
      <c r="BKX20" s="270"/>
      <c r="BKY20" s="270"/>
      <c r="BKZ20" s="270"/>
      <c r="BLA20" s="270"/>
      <c r="BLB20" s="270"/>
      <c r="BLC20" s="270"/>
      <c r="BLD20" s="270"/>
      <c r="BLE20" s="270"/>
      <c r="BLF20" s="270"/>
      <c r="BLG20" s="270"/>
      <c r="BLH20" s="270"/>
      <c r="BLI20" s="270"/>
      <c r="BLJ20" s="270"/>
      <c r="BLK20" s="270"/>
      <c r="BLL20" s="270"/>
      <c r="BLM20" s="270"/>
      <c r="BLN20" s="270"/>
      <c r="BLO20" s="270"/>
      <c r="BLP20" s="270"/>
      <c r="BLQ20" s="270"/>
      <c r="BLR20" s="270"/>
      <c r="BLS20" s="270"/>
      <c r="BLT20" s="270"/>
      <c r="BLU20" s="270"/>
      <c r="BLV20" s="270"/>
      <c r="BLW20" s="270"/>
      <c r="BLX20" s="270"/>
      <c r="BLY20" s="270"/>
      <c r="BLZ20" s="270"/>
      <c r="BMA20" s="270"/>
      <c r="BMB20" s="270"/>
      <c r="BMC20" s="270"/>
      <c r="BMD20" s="270"/>
      <c r="BME20" s="270"/>
      <c r="BMF20" s="270"/>
      <c r="BMG20" s="270"/>
      <c r="BMH20" s="270"/>
      <c r="BMI20" s="270"/>
      <c r="BMJ20" s="270"/>
      <c r="BMK20" s="270"/>
      <c r="BML20" s="270"/>
      <c r="BMM20" s="270"/>
      <c r="BMN20" s="270"/>
      <c r="BMO20" s="270"/>
      <c r="BMP20" s="270"/>
      <c r="BMQ20" s="270"/>
      <c r="BMR20" s="270"/>
      <c r="BMS20" s="270"/>
      <c r="BMT20" s="270"/>
      <c r="BMU20" s="270"/>
      <c r="BMV20" s="270"/>
      <c r="BMW20" s="270"/>
      <c r="BMX20" s="270"/>
      <c r="BMY20" s="270"/>
      <c r="BMZ20" s="270"/>
      <c r="BNA20" s="270"/>
      <c r="BNB20" s="270"/>
      <c r="BNC20" s="270"/>
      <c r="BND20" s="270"/>
      <c r="BNE20" s="270"/>
      <c r="BNF20" s="270"/>
      <c r="BNG20" s="270"/>
      <c r="BNH20" s="270"/>
      <c r="BNI20" s="270"/>
      <c r="BNJ20" s="270"/>
      <c r="BNK20" s="270"/>
      <c r="BNL20" s="270"/>
      <c r="BNM20" s="270"/>
      <c r="BNN20" s="270"/>
      <c r="BNO20" s="270"/>
      <c r="BNP20" s="270"/>
      <c r="BNQ20" s="270"/>
      <c r="BNR20" s="270"/>
      <c r="BNS20" s="270"/>
      <c r="BNT20" s="270"/>
      <c r="BNU20" s="270"/>
      <c r="BNV20" s="270"/>
      <c r="BNW20" s="270"/>
      <c r="BNX20" s="270"/>
      <c r="BNY20" s="270"/>
      <c r="BNZ20" s="270"/>
      <c r="BOA20" s="270"/>
      <c r="BOB20" s="270"/>
      <c r="BOC20" s="270"/>
      <c r="BOD20" s="270"/>
      <c r="BOE20" s="270"/>
      <c r="BOF20" s="270"/>
      <c r="BOG20" s="270"/>
      <c r="BOH20" s="270"/>
      <c r="BOI20" s="270"/>
      <c r="BOJ20" s="270"/>
      <c r="BOK20" s="270"/>
      <c r="BOL20" s="270"/>
      <c r="BOM20" s="270"/>
      <c r="BON20" s="270"/>
      <c r="BOO20" s="270"/>
      <c r="BOP20" s="270"/>
      <c r="BOQ20" s="270"/>
      <c r="BOR20" s="270"/>
      <c r="BOS20" s="270"/>
      <c r="BOT20" s="270"/>
      <c r="BOU20" s="270"/>
      <c r="BOV20" s="270"/>
      <c r="BOW20" s="270"/>
      <c r="BOX20" s="270"/>
      <c r="BOY20" s="270"/>
      <c r="BOZ20" s="270"/>
      <c r="BPA20" s="270"/>
      <c r="BPB20" s="270"/>
      <c r="BPC20" s="270"/>
      <c r="BPD20" s="270"/>
      <c r="BPE20" s="270"/>
      <c r="BPF20" s="270"/>
      <c r="BPG20" s="270"/>
      <c r="BPH20" s="270"/>
      <c r="BPI20" s="270"/>
      <c r="BPJ20" s="270"/>
      <c r="BPK20" s="270"/>
      <c r="BPL20" s="270"/>
      <c r="BPM20" s="270"/>
      <c r="BPN20" s="270"/>
      <c r="BPO20" s="270"/>
      <c r="BPP20" s="270"/>
      <c r="BPQ20" s="270"/>
      <c r="BPR20" s="270"/>
      <c r="BPS20" s="270"/>
      <c r="BPT20" s="270"/>
      <c r="BPU20" s="270"/>
      <c r="BPV20" s="270"/>
      <c r="BPW20" s="270"/>
      <c r="BPX20" s="270"/>
      <c r="BPY20" s="270"/>
      <c r="BPZ20" s="270"/>
      <c r="BQA20" s="270"/>
      <c r="BQB20" s="270"/>
      <c r="BQC20" s="270"/>
      <c r="BQD20" s="270"/>
      <c r="BQE20" s="270"/>
      <c r="BQF20" s="270"/>
      <c r="BQG20" s="270"/>
      <c r="BQH20" s="270"/>
      <c r="BQI20" s="270"/>
      <c r="BQJ20" s="270"/>
      <c r="BQK20" s="270"/>
      <c r="BQL20" s="270"/>
      <c r="BQM20" s="270"/>
      <c r="BQN20" s="270"/>
      <c r="BQO20" s="270"/>
      <c r="BQP20" s="270"/>
      <c r="BQQ20" s="270"/>
      <c r="BQR20" s="270"/>
      <c r="BQS20" s="270"/>
      <c r="BQT20" s="270"/>
      <c r="BQU20" s="270"/>
      <c r="BQV20" s="270"/>
      <c r="BQW20" s="270"/>
      <c r="BQX20" s="270"/>
      <c r="BQY20" s="270"/>
      <c r="BQZ20" s="270"/>
      <c r="BRA20" s="270"/>
      <c r="BRB20" s="270"/>
      <c r="BRC20" s="270"/>
      <c r="BRD20" s="270"/>
      <c r="BRE20" s="270"/>
      <c r="BRF20" s="270"/>
      <c r="BRG20" s="270"/>
      <c r="BRH20" s="270"/>
      <c r="BRI20" s="270"/>
      <c r="BRJ20" s="270"/>
      <c r="BRK20" s="270"/>
      <c r="BRL20" s="270"/>
      <c r="BRM20" s="270"/>
      <c r="BRN20" s="270"/>
      <c r="BRO20" s="270"/>
      <c r="BRP20" s="270"/>
      <c r="BRQ20" s="270"/>
      <c r="BRR20" s="270"/>
      <c r="BRS20" s="270"/>
      <c r="BRT20" s="270"/>
      <c r="BRU20" s="270"/>
      <c r="BRV20" s="270"/>
      <c r="BRW20" s="270"/>
      <c r="BRX20" s="270"/>
      <c r="BRY20" s="270"/>
      <c r="BRZ20" s="270"/>
      <c r="BSA20" s="270"/>
      <c r="BSB20" s="270"/>
      <c r="BSC20" s="270"/>
      <c r="BSD20" s="270"/>
      <c r="BSE20" s="270"/>
      <c r="BSF20" s="270"/>
      <c r="BSG20" s="270"/>
      <c r="BSH20" s="270"/>
      <c r="BSI20" s="270"/>
      <c r="BSJ20" s="270"/>
      <c r="BSK20" s="270"/>
      <c r="BSL20" s="270"/>
      <c r="BSM20" s="270"/>
      <c r="BSN20" s="270"/>
      <c r="BSO20" s="270"/>
      <c r="BSP20" s="270"/>
      <c r="BSQ20" s="270"/>
      <c r="BSR20" s="270"/>
      <c r="BSS20" s="270"/>
      <c r="BST20" s="270"/>
      <c r="BSU20" s="270"/>
      <c r="BSV20" s="270"/>
      <c r="BSW20" s="270"/>
      <c r="BSX20" s="270"/>
      <c r="BSY20" s="270"/>
      <c r="BSZ20" s="270"/>
      <c r="BTA20" s="270"/>
      <c r="BTB20" s="270"/>
      <c r="BTC20" s="270"/>
      <c r="BTD20" s="270"/>
      <c r="BTE20" s="270"/>
      <c r="BTF20" s="270"/>
      <c r="BTG20" s="270"/>
      <c r="BTH20" s="270"/>
      <c r="BTI20" s="270"/>
      <c r="BTJ20" s="270"/>
      <c r="BTK20" s="270"/>
      <c r="BTL20" s="270"/>
      <c r="BTM20" s="270"/>
      <c r="BTN20" s="270"/>
      <c r="BTO20" s="270"/>
      <c r="BTP20" s="270"/>
      <c r="BTQ20" s="270"/>
      <c r="BTR20" s="270"/>
      <c r="BTS20" s="270"/>
      <c r="BTT20" s="270"/>
      <c r="BTU20" s="270"/>
      <c r="BTV20" s="270"/>
      <c r="BTW20" s="270"/>
      <c r="BTX20" s="270"/>
      <c r="BTY20" s="270"/>
      <c r="BTZ20" s="270"/>
      <c r="BUA20" s="270"/>
      <c r="BUB20" s="270"/>
      <c r="BUC20" s="270"/>
      <c r="BUD20" s="270"/>
      <c r="BUE20" s="270"/>
      <c r="BUF20" s="270"/>
      <c r="BUG20" s="270"/>
      <c r="BUH20" s="270"/>
      <c r="BUI20" s="270"/>
      <c r="BUJ20" s="270"/>
      <c r="BUK20" s="270"/>
      <c r="BUL20" s="270"/>
      <c r="BUM20" s="270"/>
      <c r="BUN20" s="270"/>
      <c r="BUO20" s="270"/>
      <c r="BUP20" s="270"/>
      <c r="BUQ20" s="270"/>
      <c r="BUR20" s="270"/>
      <c r="BUS20" s="270"/>
      <c r="BUT20" s="270"/>
      <c r="BUU20" s="270"/>
      <c r="BUV20" s="270"/>
      <c r="BUW20" s="270"/>
      <c r="BUX20" s="270"/>
      <c r="BUY20" s="270"/>
      <c r="BUZ20" s="270"/>
      <c r="BVA20" s="270"/>
      <c r="BVB20" s="270"/>
      <c r="BVC20" s="270"/>
      <c r="BVD20" s="270"/>
      <c r="BVE20" s="270"/>
      <c r="BVF20" s="270"/>
      <c r="BVG20" s="270"/>
      <c r="BVH20" s="270"/>
      <c r="BVI20" s="270"/>
      <c r="BVJ20" s="270"/>
      <c r="BVK20" s="270"/>
      <c r="BVL20" s="270"/>
      <c r="BVM20" s="270"/>
      <c r="BVN20" s="270"/>
      <c r="BVO20" s="270"/>
      <c r="BVP20" s="270"/>
      <c r="BVQ20" s="270"/>
      <c r="BVR20" s="270"/>
      <c r="BVS20" s="270"/>
      <c r="BVT20" s="270"/>
      <c r="BVU20" s="270"/>
      <c r="BVV20" s="270"/>
      <c r="BVW20" s="270"/>
      <c r="BVX20" s="270"/>
      <c r="BVY20" s="270"/>
      <c r="BVZ20" s="270"/>
      <c r="BWA20" s="270"/>
      <c r="BWB20" s="270"/>
      <c r="BWC20" s="270"/>
      <c r="BWD20" s="270"/>
      <c r="BWE20" s="270"/>
      <c r="BWF20" s="270"/>
      <c r="BWG20" s="270"/>
      <c r="BWH20" s="270"/>
      <c r="BWI20" s="270"/>
      <c r="BWJ20" s="270"/>
      <c r="BWK20" s="270"/>
      <c r="BWL20" s="270"/>
      <c r="BWM20" s="270"/>
      <c r="BWN20" s="270"/>
      <c r="BWO20" s="270"/>
      <c r="BWP20" s="270"/>
      <c r="BWQ20" s="270"/>
      <c r="BWR20" s="270"/>
      <c r="BWS20" s="270"/>
      <c r="BWT20" s="270"/>
      <c r="BWU20" s="270"/>
      <c r="BWV20" s="270"/>
      <c r="BWW20" s="270"/>
      <c r="BWX20" s="270"/>
      <c r="BWY20" s="270"/>
      <c r="BWZ20" s="270"/>
      <c r="BXA20" s="270"/>
      <c r="BXB20" s="270"/>
      <c r="BXC20" s="270"/>
      <c r="BXD20" s="270"/>
      <c r="BXE20" s="270"/>
      <c r="BXF20" s="270"/>
      <c r="BXG20" s="270"/>
      <c r="BXH20" s="270"/>
      <c r="BXI20" s="270"/>
      <c r="BXJ20" s="270"/>
      <c r="BXK20" s="270"/>
      <c r="BXL20" s="270"/>
      <c r="BXM20" s="270"/>
      <c r="BXN20" s="270"/>
      <c r="BXO20" s="270"/>
      <c r="BXP20" s="270"/>
      <c r="BXQ20" s="270"/>
      <c r="BXR20" s="270"/>
      <c r="BXS20" s="270"/>
      <c r="BXT20" s="270"/>
      <c r="BXU20" s="270"/>
      <c r="BXV20" s="270"/>
      <c r="BXW20" s="270"/>
      <c r="BXX20" s="270"/>
      <c r="BXY20" s="270"/>
      <c r="BXZ20" s="270"/>
      <c r="BYA20" s="270"/>
      <c r="BYB20" s="270"/>
      <c r="BYC20" s="270"/>
      <c r="BYD20" s="270"/>
      <c r="BYE20" s="270"/>
      <c r="BYF20" s="270"/>
      <c r="BYG20" s="270"/>
      <c r="BYH20" s="270"/>
      <c r="BYI20" s="270"/>
      <c r="BYJ20" s="270"/>
      <c r="BYK20" s="270"/>
      <c r="BYL20" s="270"/>
      <c r="BYM20" s="270"/>
      <c r="BYN20" s="270"/>
      <c r="BYO20" s="270"/>
      <c r="BYP20" s="270"/>
      <c r="BYQ20" s="270"/>
      <c r="BYR20" s="270"/>
      <c r="BYS20" s="270"/>
      <c r="BYT20" s="270"/>
      <c r="BYU20" s="270"/>
      <c r="BYV20" s="270"/>
      <c r="BYW20" s="270"/>
      <c r="BYX20" s="270"/>
      <c r="BYY20" s="270"/>
      <c r="BYZ20" s="270"/>
      <c r="BZA20" s="270"/>
      <c r="BZB20" s="270"/>
      <c r="BZC20" s="270"/>
      <c r="BZD20" s="270"/>
      <c r="BZE20" s="270"/>
      <c r="BZF20" s="270"/>
      <c r="BZG20" s="270"/>
      <c r="BZH20" s="270"/>
      <c r="BZI20" s="270"/>
      <c r="BZJ20" s="270"/>
      <c r="BZK20" s="270"/>
      <c r="BZL20" s="270"/>
      <c r="BZM20" s="270"/>
      <c r="BZN20" s="270"/>
      <c r="BZO20" s="270"/>
      <c r="BZP20" s="270"/>
      <c r="BZQ20" s="270"/>
      <c r="BZR20" s="270"/>
      <c r="BZS20" s="270"/>
      <c r="BZT20" s="270"/>
      <c r="BZU20" s="270"/>
      <c r="BZV20" s="270"/>
      <c r="BZW20" s="270"/>
      <c r="BZX20" s="270"/>
      <c r="BZY20" s="270"/>
      <c r="BZZ20" s="270"/>
      <c r="CAA20" s="270"/>
      <c r="CAB20" s="270"/>
      <c r="CAC20" s="270"/>
      <c r="CAD20" s="270"/>
      <c r="CAE20" s="270"/>
      <c r="CAF20" s="270"/>
      <c r="CAG20" s="270"/>
      <c r="CAH20" s="270"/>
      <c r="CAI20" s="270"/>
      <c r="CAJ20" s="270"/>
      <c r="CAK20" s="270"/>
      <c r="CAL20" s="270"/>
      <c r="CAM20" s="270"/>
      <c r="CAN20" s="270"/>
      <c r="CAO20" s="270"/>
      <c r="CAP20" s="270"/>
      <c r="CAQ20" s="270"/>
      <c r="CAR20" s="270"/>
      <c r="CAS20" s="270"/>
      <c r="CAT20" s="270"/>
      <c r="CAU20" s="270"/>
      <c r="CAV20" s="270"/>
      <c r="CAW20" s="270"/>
      <c r="CAX20" s="270"/>
      <c r="CAY20" s="270"/>
      <c r="CAZ20" s="270"/>
      <c r="CBA20" s="270"/>
      <c r="CBB20" s="270"/>
      <c r="CBC20" s="270"/>
      <c r="CBD20" s="270"/>
      <c r="CBE20" s="270"/>
      <c r="CBF20" s="270"/>
      <c r="CBG20" s="270"/>
      <c r="CBH20" s="270"/>
      <c r="CBI20" s="270"/>
      <c r="CBJ20" s="270"/>
      <c r="CBK20" s="270"/>
      <c r="CBL20" s="270"/>
      <c r="CBM20" s="270"/>
      <c r="CBN20" s="270"/>
      <c r="CBO20" s="270"/>
      <c r="CBP20" s="270"/>
      <c r="CBQ20" s="270"/>
      <c r="CBR20" s="270"/>
      <c r="CBS20" s="270"/>
      <c r="CBT20" s="270"/>
      <c r="CBU20" s="270"/>
      <c r="CBV20" s="270"/>
      <c r="CBW20" s="270"/>
      <c r="CBX20" s="270"/>
      <c r="CBY20" s="270"/>
      <c r="CBZ20" s="270"/>
      <c r="CCA20" s="270"/>
      <c r="CCB20" s="270"/>
      <c r="CCC20" s="270"/>
      <c r="CCD20" s="270"/>
      <c r="CCE20" s="270"/>
      <c r="CCF20" s="270"/>
      <c r="CCG20" s="270"/>
      <c r="CCH20" s="270"/>
      <c r="CCI20" s="270"/>
      <c r="CCJ20" s="270"/>
      <c r="CCK20" s="270"/>
      <c r="CCL20" s="270"/>
      <c r="CCM20" s="270"/>
      <c r="CCN20" s="270"/>
      <c r="CCO20" s="270"/>
      <c r="CCP20" s="270"/>
      <c r="CCQ20" s="270"/>
      <c r="CCR20" s="270"/>
      <c r="CCS20" s="270"/>
      <c r="CCT20" s="270"/>
      <c r="CCU20" s="270"/>
      <c r="CCV20" s="270"/>
      <c r="CCW20" s="270"/>
      <c r="CCX20" s="270"/>
      <c r="CCY20" s="270"/>
      <c r="CCZ20" s="270"/>
      <c r="CDA20" s="270"/>
      <c r="CDB20" s="270"/>
      <c r="CDC20" s="270"/>
      <c r="CDD20" s="270"/>
      <c r="CDE20" s="270"/>
      <c r="CDF20" s="270"/>
      <c r="CDG20" s="270"/>
      <c r="CDH20" s="270"/>
      <c r="CDI20" s="270"/>
      <c r="CDJ20" s="270"/>
      <c r="CDK20" s="270"/>
      <c r="CDL20" s="270"/>
      <c r="CDM20" s="270"/>
      <c r="CDN20" s="270"/>
      <c r="CDO20" s="270"/>
      <c r="CDP20" s="270"/>
      <c r="CDQ20" s="270"/>
      <c r="CDR20" s="270"/>
      <c r="CDS20" s="270"/>
      <c r="CDT20" s="270"/>
      <c r="CDU20" s="270"/>
      <c r="CDV20" s="270"/>
      <c r="CDW20" s="270"/>
      <c r="CDX20" s="270"/>
      <c r="CDY20" s="270"/>
      <c r="CDZ20" s="270"/>
      <c r="CEA20" s="270"/>
      <c r="CEB20" s="270"/>
      <c r="CEC20" s="270"/>
      <c r="CED20" s="270"/>
      <c r="CEE20" s="270"/>
      <c r="CEF20" s="270"/>
      <c r="CEG20" s="270"/>
      <c r="CEH20" s="270"/>
      <c r="CEI20" s="270"/>
      <c r="CEJ20" s="270"/>
      <c r="CEK20" s="270"/>
      <c r="CEL20" s="270"/>
      <c r="CEM20" s="270"/>
      <c r="CEN20" s="270"/>
      <c r="CEO20" s="270"/>
      <c r="CEP20" s="270"/>
      <c r="CEQ20" s="270"/>
      <c r="CER20" s="270"/>
      <c r="CES20" s="270"/>
      <c r="CET20" s="270"/>
      <c r="CEU20" s="270"/>
      <c r="CEV20" s="270"/>
      <c r="CEW20" s="270"/>
      <c r="CEX20" s="270"/>
      <c r="CEY20" s="270"/>
      <c r="CEZ20" s="270"/>
      <c r="CFA20" s="270"/>
      <c r="CFB20" s="270"/>
      <c r="CFC20" s="270"/>
      <c r="CFD20" s="270"/>
      <c r="CFE20" s="270"/>
      <c r="CFF20" s="270"/>
      <c r="CFG20" s="270"/>
      <c r="CFH20" s="270"/>
      <c r="CFI20" s="270"/>
      <c r="CFJ20" s="270"/>
      <c r="CFK20" s="270"/>
      <c r="CFL20" s="270"/>
      <c r="CFM20" s="270"/>
      <c r="CFN20" s="270"/>
      <c r="CFO20" s="270"/>
      <c r="CFP20" s="270"/>
      <c r="CFQ20" s="270"/>
      <c r="CFR20" s="270"/>
      <c r="CFS20" s="270"/>
      <c r="CFT20" s="270"/>
      <c r="CFU20" s="270"/>
      <c r="CFV20" s="270"/>
      <c r="CFW20" s="270"/>
      <c r="CFX20" s="270"/>
      <c r="CFY20" s="270"/>
      <c r="CFZ20" s="270"/>
      <c r="CGA20" s="270"/>
      <c r="CGB20" s="270"/>
      <c r="CGC20" s="270"/>
      <c r="CGD20" s="270"/>
      <c r="CGE20" s="270"/>
      <c r="CGF20" s="270"/>
      <c r="CGG20" s="270"/>
      <c r="CGH20" s="270"/>
      <c r="CGI20" s="270"/>
      <c r="CGJ20" s="270"/>
      <c r="CGK20" s="270"/>
      <c r="CGL20" s="270"/>
      <c r="CGM20" s="270"/>
      <c r="CGN20" s="270"/>
      <c r="CGO20" s="270"/>
      <c r="CGP20" s="270"/>
      <c r="CGQ20" s="270"/>
      <c r="CGR20" s="270"/>
      <c r="CGS20" s="270"/>
      <c r="CGT20" s="270"/>
      <c r="CGU20" s="270"/>
      <c r="CGV20" s="270"/>
      <c r="CGW20" s="270"/>
      <c r="CGX20" s="270"/>
      <c r="CGY20" s="270"/>
      <c r="CGZ20" s="270"/>
      <c r="CHA20" s="270"/>
      <c r="CHB20" s="270"/>
      <c r="CHC20" s="270"/>
      <c r="CHD20" s="270"/>
      <c r="CHE20" s="270"/>
      <c r="CHF20" s="270"/>
      <c r="CHG20" s="270"/>
      <c r="CHH20" s="270"/>
      <c r="CHI20" s="270"/>
      <c r="CHJ20" s="270"/>
      <c r="CHK20" s="270"/>
      <c r="CHL20" s="270"/>
      <c r="CHM20" s="270"/>
      <c r="CHN20" s="270"/>
      <c r="CHO20" s="270"/>
      <c r="CHP20" s="270"/>
      <c r="CHQ20" s="270"/>
      <c r="CHR20" s="270"/>
      <c r="CHS20" s="270"/>
      <c r="CHT20" s="270"/>
      <c r="CHU20" s="270"/>
      <c r="CHV20" s="270"/>
      <c r="CHW20" s="270"/>
      <c r="CHX20" s="270"/>
      <c r="CHY20" s="270"/>
      <c r="CHZ20" s="270"/>
      <c r="CIA20" s="270"/>
      <c r="CIB20" s="270"/>
      <c r="CIC20" s="270"/>
      <c r="CID20" s="270"/>
      <c r="CIE20" s="270"/>
      <c r="CIF20" s="270"/>
      <c r="CIG20" s="270"/>
      <c r="CIH20" s="270"/>
      <c r="CII20" s="270"/>
      <c r="CIJ20" s="270"/>
      <c r="CIK20" s="270"/>
      <c r="CIL20" s="270"/>
      <c r="CIM20" s="270"/>
      <c r="CIN20" s="270"/>
      <c r="CIO20" s="270"/>
      <c r="CIP20" s="270"/>
      <c r="CIQ20" s="270"/>
      <c r="CIR20" s="270"/>
      <c r="CIS20" s="270"/>
      <c r="CIT20" s="270"/>
      <c r="CIU20" s="270"/>
      <c r="CIV20" s="270"/>
      <c r="CIW20" s="270"/>
      <c r="CIX20" s="270"/>
      <c r="CIY20" s="270"/>
      <c r="CIZ20" s="270"/>
      <c r="CJA20" s="270"/>
      <c r="CJB20" s="270"/>
      <c r="CJC20" s="270"/>
      <c r="CJD20" s="270"/>
      <c r="CJE20" s="270"/>
      <c r="CJF20" s="270"/>
      <c r="CJG20" s="270"/>
      <c r="CJH20" s="270"/>
      <c r="CJI20" s="270"/>
      <c r="CJJ20" s="270"/>
      <c r="CJK20" s="270"/>
      <c r="CJL20" s="270"/>
      <c r="CJM20" s="270"/>
      <c r="CJN20" s="270"/>
      <c r="CJO20" s="270"/>
      <c r="CJP20" s="270"/>
      <c r="CJQ20" s="270"/>
      <c r="CJR20" s="270"/>
      <c r="CJS20" s="270"/>
      <c r="CJT20" s="270"/>
      <c r="CJU20" s="270"/>
      <c r="CJV20" s="270"/>
      <c r="CJW20" s="270"/>
      <c r="CJX20" s="270"/>
      <c r="CJY20" s="270"/>
      <c r="CJZ20" s="270"/>
      <c r="CKA20" s="270"/>
      <c r="CKB20" s="270"/>
      <c r="CKC20" s="270"/>
      <c r="CKD20" s="270"/>
      <c r="CKE20" s="270"/>
      <c r="CKF20" s="270"/>
      <c r="CKG20" s="270"/>
      <c r="CKH20" s="270"/>
      <c r="CKI20" s="270"/>
      <c r="CKJ20" s="270"/>
      <c r="CKK20" s="270"/>
      <c r="CKL20" s="270"/>
      <c r="CKM20" s="270"/>
      <c r="CKN20" s="270"/>
      <c r="CKO20" s="270"/>
      <c r="CKP20" s="270"/>
      <c r="CKQ20" s="270"/>
      <c r="CKR20" s="270"/>
      <c r="CKS20" s="270"/>
      <c r="CKT20" s="270"/>
      <c r="CKU20" s="270"/>
      <c r="CKV20" s="270"/>
      <c r="CKW20" s="270"/>
      <c r="CKX20" s="270"/>
      <c r="CKY20" s="270"/>
      <c r="CKZ20" s="270"/>
      <c r="CLA20" s="270"/>
      <c r="CLB20" s="270"/>
      <c r="CLC20" s="270"/>
      <c r="CLD20" s="270"/>
      <c r="CLE20" s="270"/>
      <c r="CLF20" s="270"/>
      <c r="CLG20" s="270"/>
      <c r="CLH20" s="270"/>
      <c r="CLI20" s="270"/>
      <c r="CLJ20" s="270"/>
      <c r="CLK20" s="270"/>
      <c r="CLL20" s="270"/>
      <c r="CLM20" s="270"/>
      <c r="CLN20" s="270"/>
      <c r="CLO20" s="270"/>
      <c r="CLP20" s="270"/>
      <c r="CLQ20" s="270"/>
      <c r="CLR20" s="270"/>
      <c r="CLS20" s="270"/>
      <c r="CLT20" s="270"/>
      <c r="CLU20" s="270"/>
      <c r="CLV20" s="270"/>
      <c r="CLW20" s="270"/>
      <c r="CLX20" s="270"/>
      <c r="CLY20" s="270"/>
      <c r="CLZ20" s="270"/>
      <c r="CMA20" s="270"/>
      <c r="CMB20" s="270"/>
      <c r="CMC20" s="270"/>
      <c r="CMD20" s="270"/>
      <c r="CME20" s="270"/>
      <c r="CMF20" s="270"/>
      <c r="CMG20" s="270"/>
      <c r="CMH20" s="270"/>
      <c r="CMI20" s="270"/>
      <c r="CMJ20" s="270"/>
      <c r="CMK20" s="270"/>
      <c r="CML20" s="270"/>
      <c r="CMM20" s="270"/>
      <c r="CMN20" s="270"/>
      <c r="CMO20" s="270"/>
      <c r="CMP20" s="270"/>
      <c r="CMQ20" s="270"/>
      <c r="CMR20" s="270"/>
      <c r="CMS20" s="270"/>
      <c r="CMT20" s="270"/>
      <c r="CMU20" s="270"/>
      <c r="CMV20" s="270"/>
      <c r="CMW20" s="270"/>
      <c r="CMX20" s="270"/>
      <c r="CMY20" s="270"/>
      <c r="CMZ20" s="270"/>
      <c r="CNA20" s="270"/>
      <c r="CNB20" s="270"/>
      <c r="CNC20" s="270"/>
      <c r="CND20" s="270"/>
      <c r="CNE20" s="270"/>
      <c r="CNF20" s="270"/>
      <c r="CNG20" s="270"/>
      <c r="CNH20" s="270"/>
      <c r="CNI20" s="270"/>
      <c r="CNJ20" s="270"/>
      <c r="CNK20" s="270"/>
      <c r="CNL20" s="270"/>
      <c r="CNM20" s="270"/>
      <c r="CNN20" s="270"/>
      <c r="CNO20" s="270"/>
      <c r="CNP20" s="270"/>
      <c r="CNQ20" s="270"/>
      <c r="CNR20" s="270"/>
      <c r="CNS20" s="270"/>
      <c r="CNT20" s="270"/>
      <c r="CNU20" s="270"/>
      <c r="CNV20" s="270"/>
      <c r="CNW20" s="270"/>
      <c r="CNX20" s="270"/>
      <c r="CNY20" s="270"/>
      <c r="CNZ20" s="270"/>
      <c r="COA20" s="270"/>
      <c r="COB20" s="270"/>
      <c r="COC20" s="270"/>
      <c r="COD20" s="270"/>
      <c r="COE20" s="270"/>
      <c r="COF20" s="270"/>
      <c r="COG20" s="270"/>
      <c r="COH20" s="270"/>
      <c r="COI20" s="270"/>
      <c r="COJ20" s="270"/>
      <c r="COK20" s="270"/>
      <c r="COL20" s="270"/>
      <c r="COM20" s="270"/>
      <c r="CON20" s="270"/>
      <c r="COO20" s="270"/>
      <c r="COP20" s="270"/>
      <c r="COQ20" s="270"/>
      <c r="COR20" s="270"/>
      <c r="COS20" s="270"/>
      <c r="COT20" s="270"/>
      <c r="COU20" s="270"/>
      <c r="COV20" s="270"/>
      <c r="COW20" s="270"/>
      <c r="COX20" s="270"/>
      <c r="COY20" s="270"/>
      <c r="COZ20" s="270"/>
      <c r="CPA20" s="270"/>
      <c r="CPB20" s="270"/>
      <c r="CPC20" s="270"/>
      <c r="CPD20" s="270"/>
      <c r="CPE20" s="270"/>
      <c r="CPF20" s="270"/>
      <c r="CPG20" s="270"/>
      <c r="CPH20" s="270"/>
      <c r="CPI20" s="270"/>
      <c r="CPJ20" s="270"/>
      <c r="CPK20" s="270"/>
      <c r="CPL20" s="270"/>
      <c r="CPM20" s="270"/>
      <c r="CPN20" s="270"/>
      <c r="CPO20" s="270"/>
      <c r="CPP20" s="270"/>
      <c r="CPQ20" s="270"/>
      <c r="CPR20" s="270"/>
      <c r="CPS20" s="270"/>
      <c r="CPT20" s="270"/>
      <c r="CPU20" s="270"/>
      <c r="CPV20" s="270"/>
      <c r="CPW20" s="270"/>
      <c r="CPX20" s="270"/>
      <c r="CPY20" s="270"/>
      <c r="CPZ20" s="270"/>
      <c r="CQA20" s="270"/>
      <c r="CQB20" s="270"/>
      <c r="CQC20" s="270"/>
      <c r="CQD20" s="270"/>
      <c r="CQE20" s="270"/>
      <c r="CQF20" s="270"/>
      <c r="CQG20" s="270"/>
      <c r="CQH20" s="270"/>
      <c r="CQI20" s="270"/>
      <c r="CQJ20" s="270"/>
      <c r="CQK20" s="270"/>
      <c r="CQL20" s="270"/>
      <c r="CQM20" s="270"/>
      <c r="CQN20" s="270"/>
      <c r="CQO20" s="270"/>
      <c r="CQP20" s="270"/>
      <c r="CQQ20" s="270"/>
      <c r="CQR20" s="270"/>
      <c r="CQS20" s="270"/>
      <c r="CQT20" s="270"/>
      <c r="CQU20" s="270"/>
      <c r="CQV20" s="270"/>
      <c r="CQW20" s="270"/>
      <c r="CQX20" s="270"/>
      <c r="CQY20" s="270"/>
      <c r="CQZ20" s="270"/>
      <c r="CRA20" s="270"/>
      <c r="CRB20" s="270"/>
      <c r="CRC20" s="270"/>
      <c r="CRD20" s="270"/>
      <c r="CRE20" s="270"/>
      <c r="CRF20" s="270"/>
      <c r="CRG20" s="270"/>
      <c r="CRH20" s="270"/>
      <c r="CRI20" s="270"/>
      <c r="CRJ20" s="270"/>
      <c r="CRK20" s="270"/>
      <c r="CRL20" s="270"/>
      <c r="CRM20" s="270"/>
      <c r="CRN20" s="270"/>
      <c r="CRO20" s="270"/>
      <c r="CRP20" s="270"/>
      <c r="CRQ20" s="270"/>
      <c r="CRR20" s="270"/>
      <c r="CRS20" s="270"/>
      <c r="CRT20" s="270"/>
      <c r="CRU20" s="270"/>
      <c r="CRV20" s="270"/>
      <c r="CRW20" s="270"/>
      <c r="CRX20" s="270"/>
      <c r="CRY20" s="270"/>
      <c r="CRZ20" s="270"/>
      <c r="CSA20" s="270"/>
      <c r="CSB20" s="270"/>
      <c r="CSC20" s="270"/>
      <c r="CSD20" s="270"/>
      <c r="CSE20" s="270"/>
      <c r="CSF20" s="270"/>
      <c r="CSG20" s="270"/>
      <c r="CSH20" s="270"/>
      <c r="CSI20" s="270"/>
      <c r="CSJ20" s="270"/>
      <c r="CSK20" s="270"/>
      <c r="CSL20" s="270"/>
      <c r="CSM20" s="270"/>
      <c r="CSN20" s="270"/>
      <c r="CSO20" s="270"/>
      <c r="CSP20" s="270"/>
      <c r="CSQ20" s="270"/>
      <c r="CSR20" s="270"/>
      <c r="CSS20" s="270"/>
      <c r="CST20" s="270"/>
      <c r="CSU20" s="270"/>
      <c r="CSV20" s="270"/>
      <c r="CSW20" s="270"/>
      <c r="CSX20" s="270"/>
      <c r="CSY20" s="270"/>
      <c r="CSZ20" s="270"/>
      <c r="CTA20" s="270"/>
      <c r="CTB20" s="270"/>
      <c r="CTC20" s="270"/>
      <c r="CTD20" s="270"/>
      <c r="CTE20" s="270"/>
      <c r="CTF20" s="270"/>
      <c r="CTG20" s="270"/>
      <c r="CTH20" s="270"/>
      <c r="CTI20" s="270"/>
      <c r="CTJ20" s="270"/>
      <c r="CTK20" s="270"/>
      <c r="CTL20" s="270"/>
      <c r="CTM20" s="270"/>
      <c r="CTN20" s="270"/>
      <c r="CTO20" s="270"/>
      <c r="CTP20" s="270"/>
      <c r="CTQ20" s="270"/>
      <c r="CTR20" s="270"/>
      <c r="CTS20" s="270"/>
      <c r="CTT20" s="270"/>
      <c r="CTU20" s="270"/>
      <c r="CTV20" s="270"/>
      <c r="CTW20" s="270"/>
      <c r="CTX20" s="270"/>
      <c r="CTY20" s="270"/>
      <c r="CTZ20" s="270"/>
      <c r="CUA20" s="270"/>
      <c r="CUB20" s="270"/>
      <c r="CUC20" s="270"/>
      <c r="CUD20" s="270"/>
      <c r="CUE20" s="270"/>
      <c r="CUF20" s="270"/>
      <c r="CUG20" s="270"/>
      <c r="CUH20" s="270"/>
      <c r="CUI20" s="270"/>
      <c r="CUJ20" s="270"/>
      <c r="CUK20" s="270"/>
      <c r="CUL20" s="270"/>
      <c r="CUM20" s="270"/>
      <c r="CUN20" s="270"/>
      <c r="CUO20" s="270"/>
      <c r="CUP20" s="270"/>
      <c r="CUQ20" s="270"/>
      <c r="CUR20" s="270"/>
      <c r="CUS20" s="270"/>
      <c r="CUT20" s="270"/>
      <c r="CUU20" s="270"/>
      <c r="CUV20" s="270"/>
      <c r="CUW20" s="270"/>
      <c r="CUX20" s="270"/>
      <c r="CUY20" s="270"/>
      <c r="CUZ20" s="270"/>
      <c r="CVA20" s="270"/>
      <c r="CVB20" s="270"/>
      <c r="CVC20" s="270"/>
      <c r="CVD20" s="270"/>
      <c r="CVE20" s="270"/>
      <c r="CVF20" s="270"/>
      <c r="CVG20" s="270"/>
      <c r="CVH20" s="270"/>
      <c r="CVI20" s="270"/>
      <c r="CVJ20" s="270"/>
      <c r="CVK20" s="270"/>
      <c r="CVL20" s="270"/>
      <c r="CVM20" s="270"/>
      <c r="CVN20" s="270"/>
      <c r="CVO20" s="270"/>
      <c r="CVP20" s="270"/>
      <c r="CVQ20" s="270"/>
      <c r="CVR20" s="270"/>
      <c r="CVS20" s="270"/>
      <c r="CVT20" s="270"/>
      <c r="CVU20" s="270"/>
      <c r="CVV20" s="270"/>
      <c r="CVW20" s="270"/>
      <c r="CVX20" s="270"/>
      <c r="CVY20" s="270"/>
      <c r="CVZ20" s="270"/>
      <c r="CWA20" s="270"/>
      <c r="CWB20" s="270"/>
      <c r="CWC20" s="270"/>
      <c r="CWD20" s="270"/>
      <c r="CWE20" s="270"/>
      <c r="CWF20" s="270"/>
      <c r="CWG20" s="270"/>
      <c r="CWH20" s="270"/>
      <c r="CWI20" s="270"/>
      <c r="CWJ20" s="270"/>
      <c r="CWK20" s="270"/>
      <c r="CWL20" s="270"/>
      <c r="CWM20" s="270"/>
      <c r="CWN20" s="270"/>
      <c r="CWO20" s="270"/>
      <c r="CWP20" s="270"/>
      <c r="CWQ20" s="270"/>
      <c r="CWR20" s="270"/>
      <c r="CWS20" s="270"/>
      <c r="CWT20" s="270"/>
      <c r="CWU20" s="270"/>
      <c r="CWV20" s="270"/>
      <c r="CWW20" s="270"/>
      <c r="CWX20" s="270"/>
      <c r="CWY20" s="270"/>
      <c r="CWZ20" s="270"/>
      <c r="CXA20" s="270"/>
      <c r="CXB20" s="270"/>
      <c r="CXC20" s="270"/>
      <c r="CXD20" s="270"/>
      <c r="CXE20" s="270"/>
      <c r="CXF20" s="270"/>
      <c r="CXG20" s="270"/>
      <c r="CXH20" s="270"/>
      <c r="CXI20" s="270"/>
      <c r="CXJ20" s="270"/>
      <c r="CXK20" s="270"/>
      <c r="CXL20" s="270"/>
      <c r="CXM20" s="270"/>
      <c r="CXN20" s="270"/>
      <c r="CXO20" s="270"/>
      <c r="CXP20" s="270"/>
      <c r="CXQ20" s="270"/>
      <c r="CXR20" s="270"/>
      <c r="CXS20" s="270"/>
      <c r="CXT20" s="270"/>
      <c r="CXU20" s="270"/>
      <c r="CXV20" s="270"/>
      <c r="CXW20" s="270"/>
      <c r="CXX20" s="270"/>
      <c r="CXY20" s="270"/>
      <c r="CXZ20" s="270"/>
      <c r="CYA20" s="270"/>
      <c r="CYB20" s="270"/>
      <c r="CYC20" s="270"/>
      <c r="CYD20" s="270"/>
      <c r="CYE20" s="270"/>
      <c r="CYF20" s="270"/>
      <c r="CYG20" s="270"/>
      <c r="CYH20" s="270"/>
      <c r="CYI20" s="270"/>
      <c r="CYJ20" s="270"/>
      <c r="CYK20" s="270"/>
      <c r="CYL20" s="270"/>
      <c r="CYM20" s="270"/>
      <c r="CYN20" s="270"/>
      <c r="CYO20" s="270"/>
      <c r="CYP20" s="270"/>
      <c r="CYQ20" s="270"/>
      <c r="CYR20" s="270"/>
      <c r="CYS20" s="270"/>
      <c r="CYT20" s="270"/>
      <c r="CYU20" s="270"/>
      <c r="CYV20" s="270"/>
      <c r="CYW20" s="270"/>
      <c r="CYX20" s="270"/>
      <c r="CYY20" s="270"/>
      <c r="CYZ20" s="270"/>
      <c r="CZA20" s="270"/>
      <c r="CZB20" s="270"/>
      <c r="CZC20" s="270"/>
      <c r="CZD20" s="270"/>
      <c r="CZE20" s="270"/>
      <c r="CZF20" s="270"/>
      <c r="CZG20" s="270"/>
      <c r="CZH20" s="270"/>
      <c r="CZI20" s="270"/>
      <c r="CZJ20" s="270"/>
      <c r="CZK20" s="270"/>
      <c r="CZL20" s="270"/>
      <c r="CZM20" s="270"/>
      <c r="CZN20" s="270"/>
      <c r="CZO20" s="270"/>
      <c r="CZP20" s="270"/>
      <c r="CZQ20" s="270"/>
      <c r="CZR20" s="270"/>
      <c r="CZS20" s="270"/>
      <c r="CZT20" s="270"/>
      <c r="CZU20" s="270"/>
      <c r="CZV20" s="270"/>
      <c r="CZW20" s="270"/>
      <c r="CZX20" s="270"/>
      <c r="CZY20" s="270"/>
      <c r="CZZ20" s="270"/>
      <c r="DAA20" s="270"/>
      <c r="DAB20" s="270"/>
      <c r="DAC20" s="270"/>
      <c r="DAD20" s="270"/>
      <c r="DAE20" s="270"/>
      <c r="DAF20" s="270"/>
      <c r="DAG20" s="270"/>
      <c r="DAH20" s="270"/>
      <c r="DAI20" s="270"/>
      <c r="DAJ20" s="270"/>
      <c r="DAK20" s="270"/>
      <c r="DAL20" s="270"/>
      <c r="DAM20" s="270"/>
      <c r="DAN20" s="270"/>
      <c r="DAO20" s="270"/>
      <c r="DAP20" s="270"/>
      <c r="DAQ20" s="270"/>
      <c r="DAR20" s="270"/>
      <c r="DAS20" s="270"/>
      <c r="DAT20" s="270"/>
      <c r="DAU20" s="270"/>
      <c r="DAV20" s="270"/>
      <c r="DAW20" s="270"/>
      <c r="DAX20" s="270"/>
      <c r="DAY20" s="270"/>
      <c r="DAZ20" s="270"/>
      <c r="DBA20" s="270"/>
      <c r="DBB20" s="270"/>
      <c r="DBC20" s="270"/>
      <c r="DBD20" s="270"/>
      <c r="DBE20" s="270"/>
      <c r="DBF20" s="270"/>
      <c r="DBG20" s="270"/>
      <c r="DBH20" s="270"/>
      <c r="DBI20" s="270"/>
      <c r="DBJ20" s="270"/>
      <c r="DBK20" s="270"/>
      <c r="DBL20" s="270"/>
      <c r="DBM20" s="270"/>
      <c r="DBN20" s="270"/>
      <c r="DBO20" s="270"/>
      <c r="DBP20" s="270"/>
      <c r="DBQ20" s="270"/>
      <c r="DBR20" s="270"/>
      <c r="DBS20" s="270"/>
      <c r="DBT20" s="270"/>
      <c r="DBU20" s="270"/>
      <c r="DBV20" s="270"/>
      <c r="DBW20" s="270"/>
      <c r="DBX20" s="270"/>
      <c r="DBY20" s="270"/>
      <c r="DBZ20" s="270"/>
      <c r="DCA20" s="270"/>
      <c r="DCB20" s="270"/>
      <c r="DCC20" s="270"/>
      <c r="DCD20" s="270"/>
      <c r="DCE20" s="270"/>
      <c r="DCF20" s="270"/>
      <c r="DCG20" s="270"/>
      <c r="DCH20" s="270"/>
      <c r="DCI20" s="270"/>
      <c r="DCJ20" s="270"/>
      <c r="DCK20" s="270"/>
      <c r="DCL20" s="270"/>
      <c r="DCM20" s="270"/>
      <c r="DCN20" s="270"/>
      <c r="DCO20" s="270"/>
      <c r="DCP20" s="270"/>
      <c r="DCQ20" s="270"/>
      <c r="DCR20" s="270"/>
      <c r="DCS20" s="270"/>
      <c r="DCT20" s="270"/>
      <c r="DCU20" s="270"/>
      <c r="DCV20" s="270"/>
      <c r="DCW20" s="270"/>
      <c r="DCX20" s="270"/>
      <c r="DCY20" s="270"/>
      <c r="DCZ20" s="270"/>
      <c r="DDA20" s="270"/>
      <c r="DDB20" s="270"/>
      <c r="DDC20" s="270"/>
      <c r="DDD20" s="270"/>
      <c r="DDE20" s="270"/>
      <c r="DDF20" s="270"/>
      <c r="DDG20" s="270"/>
      <c r="DDH20" s="270"/>
      <c r="DDI20" s="270"/>
      <c r="DDJ20" s="270"/>
      <c r="DDK20" s="270"/>
      <c r="DDL20" s="270"/>
      <c r="DDM20" s="270"/>
      <c r="DDN20" s="270"/>
      <c r="DDO20" s="270"/>
      <c r="DDP20" s="270"/>
      <c r="DDQ20" s="270"/>
      <c r="DDR20" s="270"/>
      <c r="DDS20" s="270"/>
      <c r="DDT20" s="270"/>
      <c r="DDU20" s="270"/>
      <c r="DDV20" s="270"/>
      <c r="DDW20" s="270"/>
      <c r="DDX20" s="270"/>
      <c r="DDY20" s="270"/>
      <c r="DDZ20" s="270"/>
      <c r="DEA20" s="270"/>
      <c r="DEB20" s="270"/>
      <c r="DEC20" s="270"/>
      <c r="DED20" s="270"/>
      <c r="DEE20" s="270"/>
      <c r="DEF20" s="270"/>
      <c r="DEG20" s="270"/>
      <c r="DEH20" s="270"/>
      <c r="DEI20" s="270"/>
      <c r="DEJ20" s="270"/>
      <c r="DEK20" s="270"/>
      <c r="DEL20" s="270"/>
      <c r="DEM20" s="270"/>
      <c r="DEN20" s="270"/>
      <c r="DEO20" s="270"/>
      <c r="DEP20" s="270"/>
      <c r="DEQ20" s="270"/>
      <c r="DER20" s="270"/>
      <c r="DES20" s="270"/>
      <c r="DET20" s="270"/>
      <c r="DEU20" s="270"/>
      <c r="DEV20" s="270"/>
      <c r="DEW20" s="270"/>
      <c r="DEX20" s="270"/>
      <c r="DEY20" s="270"/>
      <c r="DEZ20" s="270"/>
      <c r="DFA20" s="270"/>
      <c r="DFB20" s="270"/>
      <c r="DFC20" s="270"/>
      <c r="DFD20" s="270"/>
      <c r="DFE20" s="270"/>
      <c r="DFF20" s="270"/>
      <c r="DFG20" s="270"/>
      <c r="DFH20" s="270"/>
      <c r="DFI20" s="270"/>
      <c r="DFJ20" s="270"/>
      <c r="DFK20" s="270"/>
      <c r="DFL20" s="270"/>
      <c r="DFM20" s="270"/>
      <c r="DFN20" s="270"/>
      <c r="DFO20" s="270"/>
      <c r="DFP20" s="270"/>
      <c r="DFQ20" s="270"/>
      <c r="DFR20" s="270"/>
      <c r="DFS20" s="270"/>
      <c r="DFT20" s="270"/>
      <c r="DFU20" s="270"/>
      <c r="DFV20" s="270"/>
      <c r="DFW20" s="270"/>
      <c r="DFX20" s="270"/>
      <c r="DFY20" s="270"/>
      <c r="DFZ20" s="270"/>
      <c r="DGA20" s="270"/>
      <c r="DGB20" s="270"/>
      <c r="DGC20" s="270"/>
      <c r="DGD20" s="270"/>
      <c r="DGE20" s="270"/>
      <c r="DGF20" s="270"/>
      <c r="DGG20" s="270"/>
      <c r="DGH20" s="270"/>
      <c r="DGI20" s="270"/>
      <c r="DGJ20" s="270"/>
      <c r="DGK20" s="270"/>
      <c r="DGL20" s="270"/>
      <c r="DGM20" s="270"/>
      <c r="DGN20" s="270"/>
      <c r="DGO20" s="270"/>
      <c r="DGP20" s="270"/>
      <c r="DGQ20" s="270"/>
      <c r="DGR20" s="270"/>
      <c r="DGS20" s="270"/>
      <c r="DGT20" s="270"/>
      <c r="DGU20" s="270"/>
      <c r="DGV20" s="270"/>
      <c r="DGW20" s="270"/>
      <c r="DGX20" s="270"/>
      <c r="DGY20" s="270"/>
      <c r="DGZ20" s="270"/>
      <c r="DHA20" s="270"/>
      <c r="DHB20" s="270"/>
      <c r="DHC20" s="270"/>
      <c r="DHD20" s="270"/>
      <c r="DHE20" s="270"/>
      <c r="DHF20" s="270"/>
      <c r="DHG20" s="270"/>
      <c r="DHH20" s="270"/>
      <c r="DHI20" s="270"/>
      <c r="DHJ20" s="270"/>
      <c r="DHK20" s="270"/>
      <c r="DHL20" s="270"/>
      <c r="DHM20" s="270"/>
      <c r="DHN20" s="270"/>
      <c r="DHO20" s="270"/>
      <c r="DHP20" s="270"/>
      <c r="DHQ20" s="270"/>
      <c r="DHR20" s="270"/>
      <c r="DHS20" s="270"/>
      <c r="DHT20" s="270"/>
      <c r="DHU20" s="270"/>
      <c r="DHV20" s="270"/>
      <c r="DHW20" s="270"/>
      <c r="DHX20" s="270"/>
      <c r="DHY20" s="270"/>
      <c r="DHZ20" s="270"/>
      <c r="DIA20" s="270"/>
      <c r="DIB20" s="270"/>
      <c r="DIC20" s="270"/>
      <c r="DID20" s="270"/>
      <c r="DIE20" s="270"/>
      <c r="DIF20" s="270"/>
      <c r="DIG20" s="270"/>
      <c r="DIH20" s="270"/>
      <c r="DII20" s="270"/>
      <c r="DIJ20" s="270"/>
      <c r="DIK20" s="270"/>
      <c r="DIL20" s="270"/>
      <c r="DIM20" s="270"/>
      <c r="DIN20" s="270"/>
      <c r="DIO20" s="270"/>
      <c r="DIP20" s="270"/>
      <c r="DIQ20" s="270"/>
      <c r="DIR20" s="270"/>
      <c r="DIS20" s="270"/>
      <c r="DIT20" s="270"/>
      <c r="DIU20" s="270"/>
      <c r="DIV20" s="270"/>
      <c r="DIW20" s="270"/>
      <c r="DIX20" s="270"/>
      <c r="DIY20" s="270"/>
      <c r="DIZ20" s="270"/>
      <c r="DJA20" s="270"/>
      <c r="DJB20" s="270"/>
      <c r="DJC20" s="270"/>
      <c r="DJD20" s="270"/>
      <c r="DJE20" s="270"/>
      <c r="DJF20" s="270"/>
      <c r="DJG20" s="270"/>
      <c r="DJH20" s="270"/>
      <c r="DJI20" s="270"/>
      <c r="DJJ20" s="270"/>
      <c r="DJK20" s="270"/>
      <c r="DJL20" s="270"/>
      <c r="DJM20" s="270"/>
      <c r="DJN20" s="270"/>
      <c r="DJO20" s="270"/>
      <c r="DJP20" s="270"/>
      <c r="DJQ20" s="270"/>
      <c r="DJR20" s="270"/>
      <c r="DJS20" s="270"/>
      <c r="DJT20" s="270"/>
      <c r="DJU20" s="270"/>
      <c r="DJV20" s="270"/>
      <c r="DJW20" s="270"/>
      <c r="DJX20" s="270"/>
      <c r="DJY20" s="270"/>
      <c r="DJZ20" s="270"/>
      <c r="DKA20" s="270"/>
      <c r="DKB20" s="270"/>
      <c r="DKC20" s="270"/>
      <c r="DKD20" s="270"/>
      <c r="DKE20" s="270"/>
      <c r="DKF20" s="270"/>
      <c r="DKG20" s="270"/>
      <c r="DKH20" s="270"/>
      <c r="DKI20" s="270"/>
      <c r="DKJ20" s="270"/>
      <c r="DKK20" s="270"/>
      <c r="DKL20" s="270"/>
      <c r="DKM20" s="270"/>
      <c r="DKN20" s="270"/>
      <c r="DKO20" s="270"/>
      <c r="DKP20" s="270"/>
      <c r="DKQ20" s="270"/>
      <c r="DKR20" s="270"/>
      <c r="DKS20" s="270"/>
      <c r="DKT20" s="270"/>
      <c r="DKU20" s="270"/>
      <c r="DKV20" s="270"/>
      <c r="DKW20" s="270"/>
      <c r="DKX20" s="270"/>
      <c r="DKY20" s="270"/>
      <c r="DKZ20" s="270"/>
      <c r="DLA20" s="270"/>
      <c r="DLB20" s="270"/>
      <c r="DLC20" s="270"/>
      <c r="DLD20" s="270"/>
      <c r="DLE20" s="270"/>
      <c r="DLF20" s="270"/>
      <c r="DLG20" s="270"/>
      <c r="DLH20" s="270"/>
      <c r="DLI20" s="270"/>
      <c r="DLJ20" s="270"/>
      <c r="DLK20" s="270"/>
      <c r="DLL20" s="270"/>
      <c r="DLM20" s="270"/>
      <c r="DLN20" s="270"/>
      <c r="DLO20" s="270"/>
      <c r="DLP20" s="270"/>
      <c r="DLQ20" s="270"/>
      <c r="DLR20" s="270"/>
      <c r="DLS20" s="270"/>
      <c r="DLT20" s="270"/>
      <c r="DLU20" s="270"/>
      <c r="DLV20" s="270"/>
      <c r="DLW20" s="270"/>
      <c r="DLX20" s="270"/>
      <c r="DLY20" s="270"/>
      <c r="DLZ20" s="270"/>
      <c r="DMA20" s="270"/>
      <c r="DMB20" s="270"/>
      <c r="DMC20" s="270"/>
      <c r="DMD20" s="270"/>
      <c r="DME20" s="270"/>
      <c r="DMF20" s="270"/>
      <c r="DMG20" s="270"/>
      <c r="DMH20" s="270"/>
      <c r="DMI20" s="270"/>
      <c r="DMJ20" s="270"/>
      <c r="DMK20" s="270"/>
      <c r="DML20" s="270"/>
      <c r="DMM20" s="270"/>
      <c r="DMN20" s="270"/>
      <c r="DMO20" s="270"/>
      <c r="DMP20" s="270"/>
      <c r="DMQ20" s="270"/>
      <c r="DMR20" s="270"/>
      <c r="DMS20" s="270"/>
      <c r="DMT20" s="270"/>
      <c r="DMU20" s="270"/>
      <c r="DMV20" s="270"/>
      <c r="DMW20" s="270"/>
      <c r="DMX20" s="270"/>
      <c r="DMY20" s="270"/>
      <c r="DMZ20" s="270"/>
      <c r="DNA20" s="270"/>
      <c r="DNB20" s="270"/>
      <c r="DNC20" s="270"/>
      <c r="DND20" s="270"/>
      <c r="DNE20" s="270"/>
      <c r="DNF20" s="270"/>
      <c r="DNG20" s="270"/>
      <c r="DNH20" s="270"/>
      <c r="DNI20" s="270"/>
      <c r="DNJ20" s="270"/>
      <c r="DNK20" s="270"/>
      <c r="DNL20" s="270"/>
      <c r="DNM20" s="270"/>
      <c r="DNN20" s="270"/>
      <c r="DNO20" s="270"/>
      <c r="DNP20" s="270"/>
      <c r="DNQ20" s="270"/>
      <c r="DNR20" s="270"/>
      <c r="DNS20" s="270"/>
      <c r="DNT20" s="270"/>
      <c r="DNU20" s="270"/>
      <c r="DNV20" s="270"/>
      <c r="DNW20" s="270"/>
      <c r="DNX20" s="270"/>
      <c r="DNY20" s="270"/>
      <c r="DNZ20" s="270"/>
      <c r="DOA20" s="270"/>
      <c r="DOB20" s="270"/>
      <c r="DOC20" s="270"/>
      <c r="DOD20" s="270"/>
      <c r="DOE20" s="270"/>
      <c r="DOF20" s="270"/>
      <c r="DOG20" s="270"/>
      <c r="DOH20" s="270"/>
      <c r="DOI20" s="270"/>
      <c r="DOJ20" s="270"/>
      <c r="DOK20" s="270"/>
      <c r="DOL20" s="270"/>
      <c r="DOM20" s="270"/>
      <c r="DON20" s="270"/>
      <c r="DOO20" s="270"/>
      <c r="DOP20" s="270"/>
      <c r="DOQ20" s="270"/>
      <c r="DOR20" s="270"/>
      <c r="DOS20" s="270"/>
      <c r="DOT20" s="270"/>
      <c r="DOU20" s="270"/>
      <c r="DOV20" s="270"/>
      <c r="DOW20" s="270"/>
      <c r="DOX20" s="270"/>
      <c r="DOY20" s="270"/>
      <c r="DOZ20" s="270"/>
      <c r="DPA20" s="270"/>
      <c r="DPB20" s="270"/>
      <c r="DPC20" s="270"/>
      <c r="DPD20" s="270"/>
      <c r="DPE20" s="270"/>
      <c r="DPF20" s="270"/>
      <c r="DPG20" s="270"/>
      <c r="DPH20" s="270"/>
      <c r="DPI20" s="270"/>
      <c r="DPJ20" s="270"/>
      <c r="DPK20" s="270"/>
      <c r="DPL20" s="270"/>
      <c r="DPM20" s="270"/>
      <c r="DPN20" s="270"/>
      <c r="DPO20" s="270"/>
      <c r="DPP20" s="270"/>
      <c r="DPQ20" s="270"/>
      <c r="DPR20" s="270"/>
      <c r="DPS20" s="270"/>
      <c r="DPT20" s="270"/>
      <c r="DPU20" s="270"/>
      <c r="DPV20" s="270"/>
      <c r="DPW20" s="270"/>
      <c r="DPX20" s="270"/>
      <c r="DPY20" s="270"/>
      <c r="DPZ20" s="270"/>
      <c r="DQA20" s="270"/>
      <c r="DQB20" s="270"/>
      <c r="DQC20" s="270"/>
      <c r="DQD20" s="270"/>
      <c r="DQE20" s="270"/>
      <c r="DQF20" s="270"/>
      <c r="DQG20" s="270"/>
      <c r="DQH20" s="270"/>
      <c r="DQI20" s="270"/>
      <c r="DQJ20" s="270"/>
      <c r="DQK20" s="270"/>
      <c r="DQL20" s="270"/>
      <c r="DQM20" s="270"/>
      <c r="DQN20" s="270"/>
      <c r="DQO20" s="270"/>
      <c r="DQP20" s="270"/>
      <c r="DQQ20" s="270"/>
      <c r="DQR20" s="270"/>
      <c r="DQS20" s="270"/>
      <c r="DQT20" s="270"/>
      <c r="DQU20" s="270"/>
      <c r="DQV20" s="270"/>
      <c r="DQW20" s="270"/>
      <c r="DQX20" s="270"/>
      <c r="DQY20" s="270"/>
      <c r="DQZ20" s="270"/>
      <c r="DRA20" s="270"/>
      <c r="DRB20" s="270"/>
      <c r="DRC20" s="270"/>
      <c r="DRD20" s="270"/>
      <c r="DRE20" s="270"/>
      <c r="DRF20" s="270"/>
      <c r="DRG20" s="270"/>
      <c r="DRH20" s="270"/>
      <c r="DRI20" s="270"/>
      <c r="DRJ20" s="270"/>
      <c r="DRK20" s="270"/>
      <c r="DRL20" s="270"/>
      <c r="DRM20" s="270"/>
      <c r="DRN20" s="270"/>
      <c r="DRO20" s="270"/>
      <c r="DRP20" s="270"/>
      <c r="DRQ20" s="270"/>
      <c r="DRR20" s="270"/>
      <c r="DRS20" s="270"/>
      <c r="DRT20" s="270"/>
      <c r="DRU20" s="270"/>
      <c r="DRV20" s="270"/>
      <c r="DRW20" s="270"/>
      <c r="DRX20" s="270"/>
      <c r="DRY20" s="270"/>
      <c r="DRZ20" s="270"/>
      <c r="DSA20" s="270"/>
      <c r="DSB20" s="270"/>
      <c r="DSC20" s="270"/>
      <c r="DSD20" s="270"/>
      <c r="DSE20" s="270"/>
      <c r="DSF20" s="270"/>
      <c r="DSG20" s="270"/>
      <c r="DSH20" s="270"/>
      <c r="DSI20" s="270"/>
      <c r="DSJ20" s="270"/>
      <c r="DSK20" s="270"/>
      <c r="DSL20" s="270"/>
      <c r="DSM20" s="270"/>
      <c r="DSN20" s="270"/>
      <c r="DSO20" s="270"/>
      <c r="DSP20" s="270"/>
      <c r="DSQ20" s="270"/>
      <c r="DSR20" s="270"/>
      <c r="DSS20" s="270"/>
      <c r="DST20" s="270"/>
      <c r="DSU20" s="270"/>
      <c r="DSV20" s="270"/>
      <c r="DSW20" s="270"/>
      <c r="DSX20" s="270"/>
      <c r="DSY20" s="270"/>
      <c r="DSZ20" s="270"/>
      <c r="DTA20" s="270"/>
      <c r="DTB20" s="270"/>
      <c r="DTC20" s="270"/>
      <c r="DTD20" s="270"/>
      <c r="DTE20" s="270"/>
      <c r="DTF20" s="270"/>
      <c r="DTG20" s="270"/>
      <c r="DTH20" s="270"/>
      <c r="DTI20" s="270"/>
      <c r="DTJ20" s="270"/>
      <c r="DTK20" s="270"/>
      <c r="DTL20" s="270"/>
      <c r="DTM20" s="270"/>
      <c r="DTN20" s="270"/>
      <c r="DTO20" s="270"/>
      <c r="DTP20" s="270"/>
      <c r="DTQ20" s="270"/>
      <c r="DTR20" s="270"/>
      <c r="DTS20" s="270"/>
      <c r="DTT20" s="270"/>
      <c r="DTU20" s="270"/>
      <c r="DTV20" s="270"/>
      <c r="DTW20" s="270"/>
      <c r="DTX20" s="270"/>
      <c r="DTY20" s="270"/>
      <c r="DTZ20" s="270"/>
      <c r="DUA20" s="270"/>
      <c r="DUB20" s="270"/>
      <c r="DUC20" s="270"/>
      <c r="DUD20" s="270"/>
      <c r="DUE20" s="270"/>
      <c r="DUF20" s="270"/>
      <c r="DUG20" s="270"/>
      <c r="DUH20" s="270"/>
      <c r="DUI20" s="270"/>
      <c r="DUJ20" s="270"/>
      <c r="DUK20" s="270"/>
      <c r="DUL20" s="270"/>
      <c r="DUM20" s="270"/>
      <c r="DUN20" s="270"/>
      <c r="DUO20" s="270"/>
      <c r="DUP20" s="270"/>
      <c r="DUQ20" s="270"/>
      <c r="DUR20" s="270"/>
      <c r="DUS20" s="270"/>
      <c r="DUT20" s="270"/>
      <c r="DUU20" s="270"/>
      <c r="DUV20" s="270"/>
      <c r="DUW20" s="270"/>
      <c r="DUX20" s="270"/>
      <c r="DUY20" s="270"/>
      <c r="DUZ20" s="270"/>
      <c r="DVA20" s="270"/>
      <c r="DVB20" s="270"/>
      <c r="DVC20" s="270"/>
      <c r="DVD20" s="270"/>
      <c r="DVE20" s="270"/>
      <c r="DVF20" s="270"/>
      <c r="DVG20" s="270"/>
      <c r="DVH20" s="270"/>
      <c r="DVI20" s="270"/>
      <c r="DVJ20" s="270"/>
      <c r="DVK20" s="270"/>
      <c r="DVL20" s="270"/>
      <c r="DVM20" s="270"/>
      <c r="DVN20" s="270"/>
      <c r="DVO20" s="270"/>
      <c r="DVP20" s="270"/>
      <c r="DVQ20" s="270"/>
      <c r="DVR20" s="270"/>
      <c r="DVS20" s="270"/>
      <c r="DVT20" s="270"/>
      <c r="DVU20" s="270"/>
      <c r="DVV20" s="270"/>
      <c r="DVW20" s="270"/>
      <c r="DVX20" s="270"/>
      <c r="DVY20" s="270"/>
      <c r="DVZ20" s="270"/>
      <c r="DWA20" s="270"/>
      <c r="DWB20" s="270"/>
      <c r="DWC20" s="270"/>
      <c r="DWD20" s="270"/>
      <c r="DWE20" s="270"/>
      <c r="DWF20" s="270"/>
      <c r="DWG20" s="270"/>
      <c r="DWH20" s="270"/>
      <c r="DWI20" s="270"/>
      <c r="DWJ20" s="270"/>
      <c r="DWK20" s="270"/>
      <c r="DWL20" s="270"/>
      <c r="DWM20" s="270"/>
      <c r="DWN20" s="270"/>
      <c r="DWO20" s="270"/>
      <c r="DWP20" s="270"/>
      <c r="DWQ20" s="270"/>
      <c r="DWR20" s="270"/>
      <c r="DWS20" s="270"/>
      <c r="DWT20" s="270"/>
      <c r="DWU20" s="270"/>
      <c r="DWV20" s="270"/>
      <c r="DWW20" s="270"/>
      <c r="DWX20" s="270"/>
      <c r="DWY20" s="270"/>
      <c r="DWZ20" s="270"/>
      <c r="DXA20" s="270"/>
      <c r="DXB20" s="270"/>
      <c r="DXC20" s="270"/>
      <c r="DXD20" s="270"/>
      <c r="DXE20" s="270"/>
      <c r="DXF20" s="270"/>
      <c r="DXG20" s="270"/>
      <c r="DXH20" s="270"/>
      <c r="DXI20" s="270"/>
      <c r="DXJ20" s="270"/>
      <c r="DXK20" s="270"/>
      <c r="DXL20" s="270"/>
      <c r="DXM20" s="270"/>
      <c r="DXN20" s="270"/>
      <c r="DXO20" s="270"/>
      <c r="DXP20" s="270"/>
      <c r="DXQ20" s="270"/>
      <c r="DXR20" s="270"/>
      <c r="DXS20" s="270"/>
      <c r="DXT20" s="270"/>
      <c r="DXU20" s="270"/>
      <c r="DXV20" s="270"/>
      <c r="DXW20" s="270"/>
      <c r="DXX20" s="270"/>
      <c r="DXY20" s="270"/>
      <c r="DXZ20" s="270"/>
      <c r="DYA20" s="270"/>
      <c r="DYB20" s="270"/>
      <c r="DYC20" s="270"/>
      <c r="DYD20" s="270"/>
      <c r="DYE20" s="270"/>
      <c r="DYF20" s="270"/>
      <c r="DYG20" s="270"/>
      <c r="DYH20" s="270"/>
      <c r="DYI20" s="270"/>
      <c r="DYJ20" s="270"/>
      <c r="DYK20" s="270"/>
      <c r="DYL20" s="270"/>
      <c r="DYM20" s="270"/>
      <c r="DYN20" s="270"/>
      <c r="DYO20" s="270"/>
      <c r="DYP20" s="270"/>
      <c r="DYQ20" s="270"/>
      <c r="DYR20" s="270"/>
      <c r="DYS20" s="270"/>
      <c r="DYT20" s="270"/>
      <c r="DYU20" s="270"/>
      <c r="DYV20" s="270"/>
      <c r="DYW20" s="270"/>
      <c r="DYX20" s="270"/>
      <c r="DYY20" s="270"/>
      <c r="DYZ20" s="270"/>
      <c r="DZA20" s="270"/>
      <c r="DZB20" s="270"/>
      <c r="DZC20" s="270"/>
      <c r="DZD20" s="270"/>
      <c r="DZE20" s="270"/>
      <c r="DZF20" s="270"/>
      <c r="DZG20" s="270"/>
      <c r="DZH20" s="270"/>
      <c r="DZI20" s="270"/>
      <c r="DZJ20" s="270"/>
      <c r="DZK20" s="270"/>
      <c r="DZL20" s="270"/>
      <c r="DZM20" s="270"/>
      <c r="DZN20" s="270"/>
      <c r="DZO20" s="270"/>
      <c r="DZP20" s="270"/>
      <c r="DZQ20" s="270"/>
      <c r="DZR20" s="270"/>
      <c r="DZS20" s="270"/>
      <c r="DZT20" s="270"/>
      <c r="DZU20" s="270"/>
      <c r="DZV20" s="270"/>
      <c r="DZW20" s="270"/>
      <c r="DZX20" s="270"/>
      <c r="DZY20" s="270"/>
      <c r="DZZ20" s="270"/>
      <c r="EAA20" s="270"/>
      <c r="EAB20" s="270"/>
      <c r="EAC20" s="270"/>
      <c r="EAD20" s="270"/>
      <c r="EAE20" s="270"/>
      <c r="EAF20" s="270"/>
      <c r="EAG20" s="270"/>
      <c r="EAH20" s="270"/>
      <c r="EAI20" s="270"/>
      <c r="EAJ20" s="270"/>
      <c r="EAK20" s="270"/>
      <c r="EAL20" s="270"/>
      <c r="EAM20" s="270"/>
      <c r="EAN20" s="270"/>
      <c r="EAO20" s="270"/>
      <c r="EAP20" s="270"/>
      <c r="EAQ20" s="270"/>
      <c r="EAR20" s="270"/>
      <c r="EAS20" s="270"/>
      <c r="EAT20" s="270"/>
      <c r="EAU20" s="270"/>
      <c r="EAV20" s="270"/>
      <c r="EAW20" s="270"/>
      <c r="EAX20" s="270"/>
      <c r="EAY20" s="270"/>
      <c r="EAZ20" s="270"/>
      <c r="EBA20" s="270"/>
      <c r="EBB20" s="270"/>
      <c r="EBC20" s="270"/>
      <c r="EBD20" s="270"/>
      <c r="EBE20" s="270"/>
      <c r="EBF20" s="270"/>
      <c r="EBG20" s="270"/>
      <c r="EBH20" s="270"/>
      <c r="EBI20" s="270"/>
      <c r="EBJ20" s="270"/>
      <c r="EBK20" s="270"/>
      <c r="EBL20" s="270"/>
      <c r="EBM20" s="270"/>
      <c r="EBN20" s="270"/>
      <c r="EBO20" s="270"/>
      <c r="EBP20" s="270"/>
      <c r="EBQ20" s="270"/>
      <c r="EBR20" s="270"/>
      <c r="EBS20" s="270"/>
      <c r="EBT20" s="270"/>
      <c r="EBU20" s="270"/>
      <c r="EBV20" s="270"/>
      <c r="EBW20" s="270"/>
      <c r="EBX20" s="270"/>
      <c r="EBY20" s="270"/>
      <c r="EBZ20" s="270"/>
      <c r="ECA20" s="270"/>
      <c r="ECB20" s="270"/>
      <c r="ECC20" s="270"/>
      <c r="ECD20" s="270"/>
      <c r="ECE20" s="270"/>
      <c r="ECF20" s="270"/>
      <c r="ECG20" s="270"/>
      <c r="ECH20" s="270"/>
      <c r="ECI20" s="270"/>
      <c r="ECJ20" s="270"/>
      <c r="ECK20" s="270"/>
      <c r="ECL20" s="270"/>
      <c r="ECM20" s="270"/>
      <c r="ECN20" s="270"/>
      <c r="ECO20" s="270"/>
      <c r="ECP20" s="270"/>
      <c r="ECQ20" s="270"/>
      <c r="ECR20" s="270"/>
      <c r="ECS20" s="270"/>
      <c r="ECT20" s="270"/>
      <c r="ECU20" s="270"/>
      <c r="ECV20" s="270"/>
      <c r="ECW20" s="270"/>
      <c r="ECX20" s="270"/>
      <c r="ECY20" s="270"/>
      <c r="ECZ20" s="270"/>
      <c r="EDA20" s="270"/>
      <c r="EDB20" s="270"/>
      <c r="EDC20" s="270"/>
      <c r="EDD20" s="270"/>
      <c r="EDE20" s="270"/>
      <c r="EDF20" s="270"/>
      <c r="EDG20" s="270"/>
      <c r="EDH20" s="270"/>
      <c r="EDI20" s="270"/>
      <c r="EDJ20" s="270"/>
      <c r="EDK20" s="270"/>
      <c r="EDL20" s="270"/>
      <c r="EDM20" s="270"/>
      <c r="EDN20" s="270"/>
      <c r="EDO20" s="270"/>
      <c r="EDP20" s="270"/>
      <c r="EDQ20" s="270"/>
      <c r="EDR20" s="270"/>
      <c r="EDS20" s="270"/>
      <c r="EDT20" s="270"/>
      <c r="EDU20" s="270"/>
      <c r="EDV20" s="270"/>
      <c r="EDW20" s="270"/>
      <c r="EDX20" s="270"/>
      <c r="EDY20" s="270"/>
      <c r="EDZ20" s="270"/>
      <c r="EEA20" s="270"/>
      <c r="EEB20" s="270"/>
      <c r="EEC20" s="270"/>
      <c r="EED20" s="270"/>
      <c r="EEE20" s="270"/>
      <c r="EEF20" s="270"/>
      <c r="EEG20" s="270"/>
      <c r="EEH20" s="270"/>
      <c r="EEI20" s="270"/>
      <c r="EEJ20" s="270"/>
      <c r="EEK20" s="270"/>
      <c r="EEL20" s="270"/>
      <c r="EEM20" s="270"/>
      <c r="EEN20" s="270"/>
      <c r="EEO20" s="270"/>
      <c r="EEP20" s="270"/>
      <c r="EEQ20" s="270"/>
      <c r="EER20" s="270"/>
      <c r="EES20" s="270"/>
      <c r="EET20" s="270"/>
      <c r="EEU20" s="270"/>
      <c r="EEV20" s="270"/>
      <c r="EEW20" s="270"/>
      <c r="EEX20" s="270"/>
      <c r="EEY20" s="270"/>
      <c r="EEZ20" s="270"/>
      <c r="EFA20" s="270"/>
      <c r="EFB20" s="270"/>
      <c r="EFC20" s="270"/>
      <c r="EFD20" s="270"/>
      <c r="EFE20" s="270"/>
      <c r="EFF20" s="270"/>
      <c r="EFG20" s="270"/>
      <c r="EFH20" s="270"/>
      <c r="EFI20" s="270"/>
      <c r="EFJ20" s="270"/>
      <c r="EFK20" s="270"/>
      <c r="EFL20" s="270"/>
      <c r="EFM20" s="270"/>
      <c r="EFN20" s="270"/>
      <c r="EFO20" s="270"/>
      <c r="EFP20" s="270"/>
      <c r="EFQ20" s="270"/>
      <c r="EFR20" s="270"/>
      <c r="EFS20" s="270"/>
      <c r="EFT20" s="270"/>
      <c r="EFU20" s="270"/>
      <c r="EFV20" s="270"/>
      <c r="EFW20" s="270"/>
      <c r="EFX20" s="270"/>
      <c r="EFY20" s="270"/>
      <c r="EFZ20" s="270"/>
      <c r="EGA20" s="270"/>
      <c r="EGB20" s="270"/>
      <c r="EGC20" s="270"/>
      <c r="EGD20" s="270"/>
      <c r="EGE20" s="270"/>
      <c r="EGF20" s="270"/>
      <c r="EGG20" s="270"/>
      <c r="EGH20" s="270"/>
      <c r="EGI20" s="270"/>
      <c r="EGJ20" s="270"/>
      <c r="EGK20" s="270"/>
      <c r="EGL20" s="270"/>
      <c r="EGM20" s="270"/>
      <c r="EGN20" s="270"/>
      <c r="EGO20" s="270"/>
      <c r="EGP20" s="270"/>
      <c r="EGQ20" s="270"/>
      <c r="EGR20" s="270"/>
      <c r="EGS20" s="270"/>
      <c r="EGT20" s="270"/>
      <c r="EGU20" s="270"/>
      <c r="EGV20" s="270"/>
      <c r="EGW20" s="270"/>
      <c r="EGX20" s="270"/>
      <c r="EGY20" s="270"/>
      <c r="EGZ20" s="270"/>
      <c r="EHA20" s="270"/>
      <c r="EHB20" s="270"/>
      <c r="EHC20" s="270"/>
      <c r="EHD20" s="270"/>
      <c r="EHE20" s="270"/>
      <c r="EHF20" s="270"/>
      <c r="EHG20" s="270"/>
      <c r="EHH20" s="270"/>
      <c r="EHI20" s="270"/>
      <c r="EHJ20" s="270"/>
      <c r="EHK20" s="270"/>
      <c r="EHL20" s="270"/>
      <c r="EHM20" s="270"/>
      <c r="EHN20" s="270"/>
      <c r="EHO20" s="270"/>
      <c r="EHP20" s="270"/>
      <c r="EHQ20" s="270"/>
      <c r="EHR20" s="270"/>
      <c r="EHS20" s="270"/>
      <c r="EHT20" s="270"/>
      <c r="EHU20" s="270"/>
      <c r="EHV20" s="270"/>
      <c r="EHW20" s="270"/>
      <c r="EHX20" s="270"/>
      <c r="EHY20" s="270"/>
      <c r="EHZ20" s="270"/>
      <c r="EIA20" s="270"/>
      <c r="EIB20" s="270"/>
      <c r="EIC20" s="270"/>
      <c r="EID20" s="270"/>
      <c r="EIE20" s="270"/>
      <c r="EIF20" s="270"/>
      <c r="EIG20" s="270"/>
      <c r="EIH20" s="270"/>
      <c r="EII20" s="270"/>
      <c r="EIJ20" s="270"/>
      <c r="EIK20" s="270"/>
      <c r="EIL20" s="270"/>
      <c r="EIM20" s="270"/>
      <c r="EIN20" s="270"/>
      <c r="EIO20" s="270"/>
      <c r="EIP20" s="270"/>
      <c r="EIQ20" s="270"/>
      <c r="EIR20" s="270"/>
      <c r="EIS20" s="270"/>
      <c r="EIT20" s="270"/>
      <c r="EIU20" s="270"/>
      <c r="EIV20" s="270"/>
      <c r="EIW20" s="270"/>
      <c r="EIX20" s="270"/>
      <c r="EIY20" s="270"/>
      <c r="EIZ20" s="270"/>
      <c r="EJA20" s="270"/>
      <c r="EJB20" s="270"/>
      <c r="EJC20" s="270"/>
      <c r="EJD20" s="270"/>
      <c r="EJE20" s="270"/>
      <c r="EJF20" s="270"/>
      <c r="EJG20" s="270"/>
      <c r="EJH20" s="270"/>
      <c r="EJI20" s="270"/>
      <c r="EJJ20" s="270"/>
      <c r="EJK20" s="270"/>
      <c r="EJL20" s="270"/>
      <c r="EJM20" s="270"/>
      <c r="EJN20" s="270"/>
      <c r="EJO20" s="270"/>
      <c r="EJP20" s="270"/>
      <c r="EJQ20" s="270"/>
      <c r="EJR20" s="270"/>
      <c r="EJS20" s="270"/>
      <c r="EJT20" s="270"/>
      <c r="EJU20" s="270"/>
      <c r="EJV20" s="270"/>
      <c r="EJW20" s="270"/>
      <c r="EJX20" s="270"/>
      <c r="EJY20" s="270"/>
      <c r="EJZ20" s="270"/>
      <c r="EKA20" s="270"/>
      <c r="EKB20" s="270"/>
      <c r="EKC20" s="270"/>
      <c r="EKD20" s="270"/>
      <c r="EKE20" s="270"/>
      <c r="EKF20" s="270"/>
      <c r="EKG20" s="270"/>
      <c r="EKH20" s="270"/>
      <c r="EKI20" s="270"/>
      <c r="EKJ20" s="270"/>
      <c r="EKK20" s="270"/>
      <c r="EKL20" s="270"/>
      <c r="EKM20" s="270"/>
      <c r="EKN20" s="270"/>
      <c r="EKO20" s="270"/>
      <c r="EKP20" s="270"/>
      <c r="EKQ20" s="270"/>
      <c r="EKR20" s="270"/>
      <c r="EKS20" s="270"/>
      <c r="EKT20" s="270"/>
      <c r="EKU20" s="270"/>
      <c r="EKV20" s="270"/>
      <c r="EKW20" s="270"/>
      <c r="EKX20" s="270"/>
      <c r="EKY20" s="270"/>
      <c r="EKZ20" s="270"/>
      <c r="ELA20" s="270"/>
      <c r="ELB20" s="270"/>
      <c r="ELC20" s="270"/>
      <c r="ELD20" s="270"/>
      <c r="ELE20" s="270"/>
      <c r="ELF20" s="270"/>
      <c r="ELG20" s="270"/>
      <c r="ELH20" s="270"/>
      <c r="ELI20" s="270"/>
      <c r="ELJ20" s="270"/>
      <c r="ELK20" s="270"/>
      <c r="ELL20" s="270"/>
      <c r="ELM20" s="270"/>
      <c r="ELN20" s="270"/>
      <c r="ELO20" s="270"/>
      <c r="ELP20" s="270"/>
      <c r="ELQ20" s="270"/>
      <c r="ELR20" s="270"/>
      <c r="ELS20" s="270"/>
      <c r="ELT20" s="270"/>
      <c r="ELU20" s="270"/>
      <c r="ELV20" s="270"/>
      <c r="ELW20" s="270"/>
      <c r="ELX20" s="270"/>
      <c r="ELY20" s="270"/>
      <c r="ELZ20" s="270"/>
      <c r="EMA20" s="270"/>
      <c r="EMB20" s="270"/>
      <c r="EMC20" s="270"/>
      <c r="EMD20" s="270"/>
      <c r="EME20" s="270"/>
      <c r="EMF20" s="270"/>
      <c r="EMG20" s="270"/>
      <c r="EMH20" s="270"/>
      <c r="EMI20" s="270"/>
      <c r="EMJ20" s="270"/>
      <c r="EMK20" s="270"/>
      <c r="EML20" s="270"/>
      <c r="EMM20" s="270"/>
      <c r="EMN20" s="270"/>
      <c r="EMO20" s="270"/>
      <c r="EMP20" s="270"/>
      <c r="EMQ20" s="270"/>
      <c r="EMR20" s="270"/>
      <c r="EMS20" s="270"/>
      <c r="EMT20" s="270"/>
      <c r="EMU20" s="270"/>
      <c r="EMV20" s="270"/>
      <c r="EMW20" s="270"/>
      <c r="EMX20" s="270"/>
      <c r="EMY20" s="270"/>
      <c r="EMZ20" s="270"/>
      <c r="ENA20" s="270"/>
      <c r="ENB20" s="270"/>
      <c r="ENC20" s="270"/>
      <c r="END20" s="270"/>
      <c r="ENE20" s="270"/>
      <c r="ENF20" s="270"/>
      <c r="ENG20" s="270"/>
      <c r="ENH20" s="270"/>
      <c r="ENI20" s="270"/>
      <c r="ENJ20" s="270"/>
      <c r="ENK20" s="270"/>
      <c r="ENL20" s="270"/>
      <c r="ENM20" s="270"/>
      <c r="ENN20" s="270"/>
      <c r="ENO20" s="270"/>
      <c r="ENP20" s="270"/>
      <c r="ENQ20" s="270"/>
      <c r="ENR20" s="270"/>
      <c r="ENS20" s="270"/>
      <c r="ENT20" s="270"/>
      <c r="ENU20" s="270"/>
      <c r="ENV20" s="270"/>
      <c r="ENW20" s="270"/>
      <c r="ENX20" s="270"/>
      <c r="ENY20" s="270"/>
      <c r="ENZ20" s="270"/>
      <c r="EOA20" s="270"/>
      <c r="EOB20" s="270"/>
      <c r="EOC20" s="270"/>
      <c r="EOD20" s="270"/>
      <c r="EOE20" s="270"/>
      <c r="EOF20" s="270"/>
      <c r="EOG20" s="270"/>
      <c r="EOH20" s="270"/>
      <c r="EOI20" s="270"/>
      <c r="EOJ20" s="270"/>
      <c r="EOK20" s="270"/>
      <c r="EOL20" s="270"/>
      <c r="EOM20" s="270"/>
      <c r="EON20" s="270"/>
      <c r="EOO20" s="270"/>
      <c r="EOP20" s="270"/>
      <c r="EOQ20" s="270"/>
      <c r="EOR20" s="270"/>
      <c r="EOS20" s="270"/>
      <c r="EOT20" s="270"/>
      <c r="EOU20" s="270"/>
      <c r="EOV20" s="270"/>
      <c r="EOW20" s="270"/>
      <c r="EOX20" s="270"/>
      <c r="EOY20" s="270"/>
      <c r="EOZ20" s="270"/>
      <c r="EPA20" s="270"/>
      <c r="EPB20" s="270"/>
      <c r="EPC20" s="270"/>
      <c r="EPD20" s="270"/>
      <c r="EPE20" s="270"/>
      <c r="EPF20" s="270"/>
      <c r="EPG20" s="270"/>
      <c r="EPH20" s="270"/>
      <c r="EPI20" s="270"/>
      <c r="EPJ20" s="270"/>
      <c r="EPK20" s="270"/>
      <c r="EPL20" s="270"/>
      <c r="EPM20" s="270"/>
      <c r="EPN20" s="270"/>
      <c r="EPO20" s="270"/>
      <c r="EPP20" s="270"/>
      <c r="EPQ20" s="270"/>
      <c r="EPR20" s="270"/>
      <c r="EPS20" s="270"/>
      <c r="EPT20" s="270"/>
      <c r="EPU20" s="270"/>
      <c r="EPV20" s="270"/>
      <c r="EPW20" s="270"/>
      <c r="EPX20" s="270"/>
      <c r="EPY20" s="270"/>
      <c r="EPZ20" s="270"/>
      <c r="EQA20" s="270"/>
      <c r="EQB20" s="270"/>
      <c r="EQC20" s="270"/>
      <c r="EQD20" s="270"/>
      <c r="EQE20" s="270"/>
      <c r="EQF20" s="270"/>
      <c r="EQG20" s="270"/>
      <c r="EQH20" s="270"/>
      <c r="EQI20" s="270"/>
      <c r="EQJ20" s="270"/>
      <c r="EQK20" s="270"/>
      <c r="EQL20" s="270"/>
      <c r="EQM20" s="270"/>
      <c r="EQN20" s="270"/>
      <c r="EQO20" s="270"/>
      <c r="EQP20" s="270"/>
      <c r="EQQ20" s="270"/>
      <c r="EQR20" s="270"/>
      <c r="EQS20" s="270"/>
      <c r="EQT20" s="270"/>
      <c r="EQU20" s="270"/>
      <c r="EQV20" s="270"/>
      <c r="EQW20" s="270"/>
      <c r="EQX20" s="270"/>
      <c r="EQY20" s="270"/>
      <c r="EQZ20" s="270"/>
      <c r="ERA20" s="270"/>
      <c r="ERB20" s="270"/>
      <c r="ERC20" s="270"/>
      <c r="ERD20" s="270"/>
      <c r="ERE20" s="270"/>
      <c r="ERF20" s="270"/>
      <c r="ERG20" s="270"/>
      <c r="ERH20" s="270"/>
      <c r="ERI20" s="270"/>
      <c r="ERJ20" s="270"/>
      <c r="ERK20" s="270"/>
      <c r="ERL20" s="270"/>
      <c r="ERM20" s="270"/>
      <c r="ERN20" s="270"/>
      <c r="ERO20" s="270"/>
      <c r="ERP20" s="270"/>
      <c r="ERQ20" s="270"/>
      <c r="ERR20" s="270"/>
      <c r="ERS20" s="270"/>
      <c r="ERT20" s="270"/>
      <c r="ERU20" s="270"/>
      <c r="ERV20" s="270"/>
      <c r="ERW20" s="270"/>
      <c r="ERX20" s="270"/>
      <c r="ERY20" s="270"/>
      <c r="ERZ20" s="270"/>
      <c r="ESA20" s="270"/>
      <c r="ESB20" s="270"/>
      <c r="ESC20" s="270"/>
      <c r="ESD20" s="270"/>
      <c r="ESE20" s="270"/>
      <c r="ESF20" s="270"/>
      <c r="ESG20" s="270"/>
      <c r="ESH20" s="270"/>
      <c r="ESI20" s="270"/>
      <c r="ESJ20" s="270"/>
      <c r="ESK20" s="270"/>
      <c r="ESL20" s="270"/>
      <c r="ESM20" s="270"/>
      <c r="ESN20" s="270"/>
      <c r="ESO20" s="270"/>
      <c r="ESP20" s="270"/>
      <c r="ESQ20" s="270"/>
      <c r="ESR20" s="270"/>
      <c r="ESS20" s="270"/>
      <c r="EST20" s="270"/>
      <c r="ESU20" s="270"/>
      <c r="ESV20" s="270"/>
      <c r="ESW20" s="270"/>
      <c r="ESX20" s="270"/>
      <c r="ESY20" s="270"/>
      <c r="ESZ20" s="270"/>
      <c r="ETA20" s="270"/>
      <c r="ETB20" s="270"/>
      <c r="ETC20" s="270"/>
      <c r="ETD20" s="270"/>
      <c r="ETE20" s="270"/>
      <c r="ETF20" s="270"/>
      <c r="ETG20" s="270"/>
      <c r="ETH20" s="270"/>
      <c r="ETI20" s="270"/>
      <c r="ETJ20" s="270"/>
      <c r="ETK20" s="270"/>
      <c r="ETL20" s="270"/>
      <c r="ETM20" s="270"/>
      <c r="ETN20" s="270"/>
      <c r="ETO20" s="270"/>
      <c r="ETP20" s="270"/>
      <c r="ETQ20" s="270"/>
      <c r="ETR20" s="270"/>
      <c r="ETS20" s="270"/>
      <c r="ETT20" s="270"/>
      <c r="ETU20" s="270"/>
      <c r="ETV20" s="270"/>
      <c r="ETW20" s="270"/>
      <c r="ETX20" s="270"/>
      <c r="ETY20" s="270"/>
      <c r="ETZ20" s="270"/>
      <c r="EUA20" s="270"/>
      <c r="EUB20" s="270"/>
      <c r="EUC20" s="270"/>
      <c r="EUD20" s="270"/>
      <c r="EUE20" s="270"/>
      <c r="EUF20" s="270"/>
      <c r="EUG20" s="270"/>
      <c r="EUH20" s="270"/>
      <c r="EUI20" s="270"/>
      <c r="EUJ20" s="270"/>
      <c r="EUK20" s="270"/>
      <c r="EUL20" s="270"/>
      <c r="EUM20" s="270"/>
      <c r="EUN20" s="270"/>
      <c r="EUO20" s="270"/>
      <c r="EUP20" s="270"/>
      <c r="EUQ20" s="270"/>
      <c r="EUR20" s="270"/>
      <c r="EUS20" s="270"/>
      <c r="EUT20" s="270"/>
      <c r="EUU20" s="270"/>
      <c r="EUV20" s="270"/>
      <c r="EUW20" s="270"/>
      <c r="EUX20" s="270"/>
      <c r="EUY20" s="270"/>
      <c r="EUZ20" s="270"/>
      <c r="EVA20" s="270"/>
      <c r="EVB20" s="270"/>
      <c r="EVC20" s="270"/>
      <c r="EVD20" s="270"/>
      <c r="EVE20" s="270"/>
      <c r="EVF20" s="270"/>
      <c r="EVG20" s="270"/>
      <c r="EVH20" s="270"/>
      <c r="EVI20" s="270"/>
      <c r="EVJ20" s="270"/>
      <c r="EVK20" s="270"/>
      <c r="EVL20" s="270"/>
      <c r="EVM20" s="270"/>
      <c r="EVN20" s="270"/>
      <c r="EVO20" s="270"/>
      <c r="EVP20" s="270"/>
      <c r="EVQ20" s="270"/>
      <c r="EVR20" s="270"/>
      <c r="EVS20" s="270"/>
      <c r="EVT20" s="270"/>
      <c r="EVU20" s="270"/>
      <c r="EVV20" s="270"/>
      <c r="EVW20" s="270"/>
      <c r="EVX20" s="270"/>
      <c r="EVY20" s="270"/>
      <c r="EVZ20" s="270"/>
      <c r="EWA20" s="270"/>
      <c r="EWB20" s="270"/>
      <c r="EWC20" s="270"/>
      <c r="EWD20" s="270"/>
      <c r="EWE20" s="270"/>
      <c r="EWF20" s="270"/>
      <c r="EWG20" s="270"/>
      <c r="EWH20" s="270"/>
      <c r="EWI20" s="270"/>
      <c r="EWJ20" s="270"/>
      <c r="EWK20" s="270"/>
      <c r="EWL20" s="270"/>
      <c r="EWM20" s="270"/>
      <c r="EWN20" s="270"/>
      <c r="EWO20" s="270"/>
      <c r="EWP20" s="270"/>
      <c r="EWQ20" s="270"/>
      <c r="EWR20" s="270"/>
      <c r="EWS20" s="270"/>
      <c r="EWT20" s="270"/>
      <c r="EWU20" s="270"/>
      <c r="EWV20" s="270"/>
      <c r="EWW20" s="270"/>
      <c r="EWX20" s="270"/>
      <c r="EWY20" s="270"/>
      <c r="EWZ20" s="270"/>
      <c r="EXA20" s="270"/>
      <c r="EXB20" s="270"/>
      <c r="EXC20" s="270"/>
      <c r="EXD20" s="270"/>
      <c r="EXE20" s="270"/>
      <c r="EXF20" s="270"/>
      <c r="EXG20" s="270"/>
      <c r="EXH20" s="270"/>
      <c r="EXI20" s="270"/>
      <c r="EXJ20" s="270"/>
      <c r="EXK20" s="270"/>
      <c r="EXL20" s="270"/>
      <c r="EXM20" s="270"/>
      <c r="EXN20" s="270"/>
      <c r="EXO20" s="270"/>
      <c r="EXP20" s="270"/>
      <c r="EXQ20" s="270"/>
      <c r="EXR20" s="270"/>
      <c r="EXS20" s="270"/>
      <c r="EXT20" s="270"/>
      <c r="EXU20" s="270"/>
      <c r="EXV20" s="270"/>
      <c r="EXW20" s="270"/>
      <c r="EXX20" s="270"/>
      <c r="EXY20" s="270"/>
      <c r="EXZ20" s="270"/>
      <c r="EYA20" s="270"/>
      <c r="EYB20" s="270"/>
      <c r="EYC20" s="270"/>
      <c r="EYD20" s="270"/>
      <c r="EYE20" s="270"/>
      <c r="EYF20" s="270"/>
      <c r="EYG20" s="270"/>
      <c r="EYH20" s="270"/>
      <c r="EYI20" s="270"/>
      <c r="EYJ20" s="270"/>
      <c r="EYK20" s="270"/>
      <c r="EYL20" s="270"/>
      <c r="EYM20" s="270"/>
      <c r="EYN20" s="270"/>
      <c r="EYO20" s="270"/>
      <c r="EYP20" s="270"/>
      <c r="EYQ20" s="270"/>
      <c r="EYR20" s="270"/>
      <c r="EYS20" s="270"/>
      <c r="EYT20" s="270"/>
      <c r="EYU20" s="270"/>
      <c r="EYV20" s="270"/>
      <c r="EYW20" s="270"/>
      <c r="EYX20" s="270"/>
      <c r="EYY20" s="270"/>
      <c r="EYZ20" s="270"/>
      <c r="EZA20" s="270"/>
      <c r="EZB20" s="270"/>
      <c r="EZC20" s="270"/>
      <c r="EZD20" s="270"/>
      <c r="EZE20" s="270"/>
      <c r="EZF20" s="270"/>
      <c r="EZG20" s="270"/>
      <c r="EZH20" s="270"/>
      <c r="EZI20" s="270"/>
      <c r="EZJ20" s="270"/>
      <c r="EZK20" s="270"/>
      <c r="EZL20" s="270"/>
      <c r="EZM20" s="270"/>
      <c r="EZN20" s="270"/>
      <c r="EZO20" s="270"/>
      <c r="EZP20" s="270"/>
      <c r="EZQ20" s="270"/>
      <c r="EZR20" s="270"/>
      <c r="EZS20" s="270"/>
      <c r="EZT20" s="270"/>
      <c r="EZU20" s="270"/>
      <c r="EZV20" s="270"/>
      <c r="EZW20" s="270"/>
      <c r="EZX20" s="270"/>
      <c r="EZY20" s="270"/>
      <c r="EZZ20" s="270"/>
      <c r="FAA20" s="270"/>
      <c r="FAB20" s="270"/>
      <c r="FAC20" s="270"/>
      <c r="FAD20" s="270"/>
      <c r="FAE20" s="270"/>
      <c r="FAF20" s="270"/>
      <c r="FAG20" s="270"/>
      <c r="FAH20" s="270"/>
      <c r="FAI20" s="270"/>
      <c r="FAJ20" s="270"/>
      <c r="FAK20" s="270"/>
      <c r="FAL20" s="270"/>
      <c r="FAM20" s="270"/>
      <c r="FAN20" s="270"/>
      <c r="FAO20" s="270"/>
      <c r="FAP20" s="270"/>
      <c r="FAQ20" s="270"/>
      <c r="FAR20" s="270"/>
      <c r="FAS20" s="270"/>
      <c r="FAT20" s="270"/>
      <c r="FAU20" s="270"/>
      <c r="FAV20" s="270"/>
      <c r="FAW20" s="270"/>
      <c r="FAX20" s="270"/>
      <c r="FAY20" s="270"/>
      <c r="FAZ20" s="270"/>
      <c r="FBA20" s="270"/>
      <c r="FBB20" s="270"/>
      <c r="FBC20" s="270"/>
      <c r="FBD20" s="270"/>
      <c r="FBE20" s="270"/>
      <c r="FBF20" s="270"/>
      <c r="FBG20" s="270"/>
      <c r="FBH20" s="270"/>
      <c r="FBI20" s="270"/>
      <c r="FBJ20" s="270"/>
      <c r="FBK20" s="270"/>
      <c r="FBL20" s="270"/>
      <c r="FBM20" s="270"/>
      <c r="FBN20" s="270"/>
      <c r="FBO20" s="270"/>
      <c r="FBP20" s="270"/>
      <c r="FBQ20" s="270"/>
      <c r="FBR20" s="270"/>
      <c r="FBS20" s="270"/>
      <c r="FBT20" s="270"/>
      <c r="FBU20" s="270"/>
      <c r="FBV20" s="270"/>
      <c r="FBW20" s="270"/>
      <c r="FBX20" s="270"/>
      <c r="FBY20" s="270"/>
      <c r="FBZ20" s="270"/>
      <c r="FCA20" s="270"/>
      <c r="FCB20" s="270"/>
      <c r="FCC20" s="270"/>
      <c r="FCD20" s="270"/>
      <c r="FCE20" s="270"/>
      <c r="FCF20" s="270"/>
      <c r="FCG20" s="270"/>
      <c r="FCH20" s="270"/>
      <c r="FCI20" s="270"/>
      <c r="FCJ20" s="270"/>
      <c r="FCK20" s="270"/>
      <c r="FCL20" s="270"/>
      <c r="FCM20" s="270"/>
      <c r="FCN20" s="270"/>
      <c r="FCO20" s="270"/>
      <c r="FCP20" s="270"/>
      <c r="FCQ20" s="270"/>
      <c r="FCR20" s="270"/>
      <c r="FCS20" s="270"/>
      <c r="FCT20" s="270"/>
      <c r="FCU20" s="270"/>
      <c r="FCV20" s="270"/>
      <c r="FCW20" s="270"/>
      <c r="FCX20" s="270"/>
      <c r="FCY20" s="270"/>
      <c r="FCZ20" s="270"/>
      <c r="FDA20" s="270"/>
      <c r="FDB20" s="270"/>
      <c r="FDC20" s="270"/>
      <c r="FDD20" s="270"/>
      <c r="FDE20" s="270"/>
      <c r="FDF20" s="270"/>
      <c r="FDG20" s="270"/>
      <c r="FDH20" s="270"/>
      <c r="FDI20" s="270"/>
      <c r="FDJ20" s="270"/>
      <c r="FDK20" s="270"/>
      <c r="FDL20" s="270"/>
      <c r="FDM20" s="270"/>
      <c r="FDN20" s="270"/>
      <c r="FDO20" s="270"/>
      <c r="FDP20" s="270"/>
      <c r="FDQ20" s="270"/>
      <c r="FDR20" s="270"/>
      <c r="FDS20" s="270"/>
      <c r="FDT20" s="270"/>
      <c r="FDU20" s="270"/>
      <c r="FDV20" s="270"/>
      <c r="FDW20" s="270"/>
      <c r="FDX20" s="270"/>
      <c r="FDY20" s="270"/>
      <c r="FDZ20" s="270"/>
      <c r="FEA20" s="270"/>
      <c r="FEB20" s="270"/>
      <c r="FEC20" s="270"/>
      <c r="FED20" s="270"/>
      <c r="FEE20" s="270"/>
      <c r="FEF20" s="270"/>
      <c r="FEG20" s="270"/>
      <c r="FEH20" s="270"/>
      <c r="FEI20" s="270"/>
      <c r="FEJ20" s="270"/>
      <c r="FEK20" s="270"/>
      <c r="FEL20" s="270"/>
      <c r="FEM20" s="270"/>
      <c r="FEN20" s="270"/>
      <c r="FEO20" s="270"/>
      <c r="FEP20" s="270"/>
      <c r="FEQ20" s="270"/>
      <c r="FER20" s="270"/>
      <c r="FES20" s="270"/>
      <c r="FET20" s="270"/>
      <c r="FEU20" s="270"/>
      <c r="FEV20" s="270"/>
      <c r="FEW20" s="270"/>
      <c r="FEX20" s="270"/>
      <c r="FEY20" s="270"/>
      <c r="FEZ20" s="270"/>
      <c r="FFA20" s="270"/>
      <c r="FFB20" s="270"/>
      <c r="FFC20" s="270"/>
      <c r="FFD20" s="270"/>
      <c r="FFE20" s="270"/>
      <c r="FFF20" s="270"/>
      <c r="FFG20" s="270"/>
      <c r="FFH20" s="270"/>
      <c r="FFI20" s="270"/>
      <c r="FFJ20" s="270"/>
      <c r="FFK20" s="270"/>
      <c r="FFL20" s="270"/>
      <c r="FFM20" s="270"/>
      <c r="FFN20" s="270"/>
      <c r="FFO20" s="270"/>
      <c r="FFP20" s="270"/>
      <c r="FFQ20" s="270"/>
      <c r="FFR20" s="270"/>
      <c r="FFS20" s="270"/>
      <c r="FFT20" s="270"/>
      <c r="FFU20" s="270"/>
      <c r="FFV20" s="270"/>
      <c r="FFW20" s="270"/>
      <c r="FFX20" s="270"/>
      <c r="FFY20" s="270"/>
      <c r="FFZ20" s="270"/>
      <c r="FGA20" s="270"/>
      <c r="FGB20" s="270"/>
      <c r="FGC20" s="270"/>
      <c r="FGD20" s="270"/>
      <c r="FGE20" s="270"/>
      <c r="FGF20" s="270"/>
      <c r="FGG20" s="270"/>
      <c r="FGH20" s="270"/>
      <c r="FGI20" s="270"/>
      <c r="FGJ20" s="270"/>
      <c r="FGK20" s="270"/>
      <c r="FGL20" s="270"/>
      <c r="FGM20" s="270"/>
      <c r="FGN20" s="270"/>
      <c r="FGO20" s="270"/>
      <c r="FGP20" s="270"/>
      <c r="FGQ20" s="270"/>
      <c r="FGR20" s="270"/>
      <c r="FGS20" s="270"/>
      <c r="FGT20" s="270"/>
      <c r="FGU20" s="270"/>
      <c r="FGV20" s="270"/>
      <c r="FGW20" s="270"/>
      <c r="FGX20" s="270"/>
      <c r="FGY20" s="270"/>
      <c r="FGZ20" s="270"/>
      <c r="FHA20" s="270"/>
      <c r="FHB20" s="270"/>
      <c r="FHC20" s="270"/>
      <c r="FHD20" s="270"/>
      <c r="FHE20" s="270"/>
      <c r="FHF20" s="270"/>
      <c r="FHG20" s="270"/>
      <c r="FHH20" s="270"/>
      <c r="FHI20" s="270"/>
      <c r="FHJ20" s="270"/>
      <c r="FHK20" s="270"/>
      <c r="FHL20" s="270"/>
      <c r="FHM20" s="270"/>
      <c r="FHN20" s="270"/>
      <c r="FHO20" s="270"/>
      <c r="FHP20" s="270"/>
      <c r="FHQ20" s="270"/>
      <c r="FHR20" s="270"/>
      <c r="FHS20" s="270"/>
      <c r="FHT20" s="270"/>
      <c r="FHU20" s="270"/>
      <c r="FHV20" s="270"/>
      <c r="FHW20" s="270"/>
      <c r="FHX20" s="270"/>
      <c r="FHY20" s="270"/>
      <c r="FHZ20" s="270"/>
      <c r="FIA20" s="270"/>
      <c r="FIB20" s="270"/>
      <c r="FIC20" s="270"/>
      <c r="FID20" s="270"/>
      <c r="FIE20" s="270"/>
      <c r="FIF20" s="270"/>
      <c r="FIG20" s="270"/>
      <c r="FIH20" s="270"/>
      <c r="FII20" s="270"/>
      <c r="FIJ20" s="270"/>
      <c r="FIK20" s="270"/>
      <c r="FIL20" s="270"/>
      <c r="FIM20" s="270"/>
      <c r="FIN20" s="270"/>
      <c r="FIO20" s="270"/>
      <c r="FIP20" s="270"/>
      <c r="FIQ20" s="270"/>
      <c r="FIR20" s="270"/>
      <c r="FIS20" s="270"/>
      <c r="FIT20" s="270"/>
      <c r="FIU20" s="270"/>
      <c r="FIV20" s="270"/>
      <c r="FIW20" s="270"/>
      <c r="FIX20" s="270"/>
      <c r="FIY20" s="270"/>
      <c r="FIZ20" s="270"/>
      <c r="FJA20" s="270"/>
      <c r="FJB20" s="270"/>
      <c r="FJC20" s="270"/>
      <c r="FJD20" s="270"/>
      <c r="FJE20" s="270"/>
      <c r="FJF20" s="270"/>
      <c r="FJG20" s="270"/>
      <c r="FJH20" s="270"/>
      <c r="FJI20" s="270"/>
      <c r="FJJ20" s="270"/>
      <c r="FJK20" s="270"/>
      <c r="FJL20" s="270"/>
      <c r="FJM20" s="270"/>
      <c r="FJN20" s="270"/>
      <c r="FJO20" s="270"/>
      <c r="FJP20" s="270"/>
      <c r="FJQ20" s="270"/>
      <c r="FJR20" s="270"/>
      <c r="FJS20" s="270"/>
      <c r="FJT20" s="270"/>
      <c r="FJU20" s="270"/>
      <c r="FJV20" s="270"/>
      <c r="FJW20" s="270"/>
      <c r="FJX20" s="270"/>
      <c r="FJY20" s="270"/>
      <c r="FJZ20" s="270"/>
      <c r="FKA20" s="270"/>
      <c r="FKB20" s="270"/>
      <c r="FKC20" s="270"/>
      <c r="FKD20" s="270"/>
      <c r="FKE20" s="270"/>
      <c r="FKF20" s="270"/>
      <c r="FKG20" s="270"/>
      <c r="FKH20" s="270"/>
      <c r="FKI20" s="270"/>
      <c r="FKJ20" s="270"/>
      <c r="FKK20" s="270"/>
      <c r="FKL20" s="270"/>
      <c r="FKM20" s="270"/>
      <c r="FKN20" s="270"/>
      <c r="FKO20" s="270"/>
      <c r="FKP20" s="270"/>
      <c r="FKQ20" s="270"/>
      <c r="FKR20" s="270"/>
      <c r="FKS20" s="270"/>
      <c r="FKT20" s="270"/>
      <c r="FKU20" s="270"/>
      <c r="FKV20" s="270"/>
      <c r="FKW20" s="270"/>
      <c r="FKX20" s="270"/>
      <c r="FKY20" s="270"/>
      <c r="FKZ20" s="270"/>
      <c r="FLA20" s="270"/>
      <c r="FLB20" s="270"/>
      <c r="FLC20" s="270"/>
      <c r="FLD20" s="270"/>
      <c r="FLE20" s="270"/>
      <c r="FLF20" s="270"/>
      <c r="FLG20" s="270"/>
      <c r="FLH20" s="270"/>
      <c r="FLI20" s="270"/>
      <c r="FLJ20" s="270"/>
      <c r="FLK20" s="270"/>
      <c r="FLL20" s="270"/>
      <c r="FLM20" s="270"/>
      <c r="FLN20" s="270"/>
      <c r="FLO20" s="270"/>
      <c r="FLP20" s="270"/>
      <c r="FLQ20" s="270"/>
      <c r="FLR20" s="270"/>
      <c r="FLS20" s="270"/>
      <c r="FLT20" s="270"/>
      <c r="FLU20" s="270"/>
      <c r="FLV20" s="270"/>
      <c r="FLW20" s="270"/>
      <c r="FLX20" s="270"/>
      <c r="FLY20" s="270"/>
      <c r="FLZ20" s="270"/>
      <c r="FMA20" s="270"/>
      <c r="FMB20" s="270"/>
      <c r="FMC20" s="270"/>
      <c r="FMD20" s="270"/>
      <c r="FME20" s="270"/>
      <c r="FMF20" s="270"/>
      <c r="FMG20" s="270"/>
      <c r="FMH20" s="270"/>
      <c r="FMI20" s="270"/>
      <c r="FMJ20" s="270"/>
      <c r="FMK20" s="270"/>
      <c r="FML20" s="270"/>
      <c r="FMM20" s="270"/>
      <c r="FMN20" s="270"/>
      <c r="FMO20" s="270"/>
      <c r="FMP20" s="270"/>
      <c r="FMQ20" s="270"/>
      <c r="FMR20" s="270"/>
      <c r="FMS20" s="270"/>
      <c r="FMT20" s="270"/>
      <c r="FMU20" s="270"/>
      <c r="FMV20" s="270"/>
      <c r="FMW20" s="270"/>
      <c r="FMX20" s="270"/>
      <c r="FMY20" s="270"/>
      <c r="FMZ20" s="270"/>
      <c r="FNA20" s="270"/>
      <c r="FNB20" s="270"/>
      <c r="FNC20" s="270"/>
      <c r="FND20" s="270"/>
      <c r="FNE20" s="270"/>
      <c r="FNF20" s="270"/>
      <c r="FNG20" s="270"/>
      <c r="FNH20" s="270"/>
      <c r="FNI20" s="270"/>
      <c r="FNJ20" s="270"/>
      <c r="FNK20" s="270"/>
      <c r="FNL20" s="270"/>
      <c r="FNM20" s="270"/>
      <c r="FNN20" s="270"/>
      <c r="FNO20" s="270"/>
      <c r="FNP20" s="270"/>
      <c r="FNQ20" s="270"/>
      <c r="FNR20" s="270"/>
      <c r="FNS20" s="270"/>
      <c r="FNT20" s="270"/>
      <c r="FNU20" s="270"/>
      <c r="FNV20" s="270"/>
      <c r="FNW20" s="270"/>
      <c r="FNX20" s="270"/>
      <c r="FNY20" s="270"/>
      <c r="FNZ20" s="270"/>
      <c r="FOA20" s="270"/>
      <c r="FOB20" s="270"/>
      <c r="FOC20" s="270"/>
      <c r="FOD20" s="270"/>
      <c r="FOE20" s="270"/>
      <c r="FOF20" s="270"/>
      <c r="FOG20" s="270"/>
      <c r="FOH20" s="270"/>
      <c r="FOI20" s="270"/>
      <c r="FOJ20" s="270"/>
      <c r="FOK20" s="270"/>
      <c r="FOL20" s="270"/>
      <c r="FOM20" s="270"/>
      <c r="FON20" s="270"/>
      <c r="FOO20" s="270"/>
      <c r="FOP20" s="270"/>
      <c r="FOQ20" s="270"/>
      <c r="FOR20" s="270"/>
      <c r="FOS20" s="270"/>
      <c r="FOT20" s="270"/>
      <c r="FOU20" s="270"/>
      <c r="FOV20" s="270"/>
      <c r="FOW20" s="270"/>
      <c r="FOX20" s="270"/>
      <c r="FOY20" s="270"/>
      <c r="FOZ20" s="270"/>
      <c r="FPA20" s="270"/>
      <c r="FPB20" s="270"/>
      <c r="FPC20" s="270"/>
      <c r="FPD20" s="270"/>
      <c r="FPE20" s="270"/>
      <c r="FPF20" s="270"/>
      <c r="FPG20" s="270"/>
      <c r="FPH20" s="270"/>
      <c r="FPI20" s="270"/>
      <c r="FPJ20" s="270"/>
      <c r="FPK20" s="270"/>
      <c r="FPL20" s="270"/>
      <c r="FPM20" s="270"/>
      <c r="FPN20" s="270"/>
      <c r="FPO20" s="270"/>
      <c r="FPP20" s="270"/>
      <c r="FPQ20" s="270"/>
      <c r="FPR20" s="270"/>
      <c r="FPS20" s="270"/>
      <c r="FPT20" s="270"/>
      <c r="FPU20" s="270"/>
      <c r="FPV20" s="270"/>
      <c r="FPW20" s="270"/>
      <c r="FPX20" s="270"/>
      <c r="FPY20" s="270"/>
      <c r="FPZ20" s="270"/>
      <c r="FQA20" s="270"/>
      <c r="FQB20" s="270"/>
      <c r="FQC20" s="270"/>
      <c r="FQD20" s="270"/>
      <c r="FQE20" s="270"/>
      <c r="FQF20" s="270"/>
      <c r="FQG20" s="270"/>
      <c r="FQH20" s="270"/>
      <c r="FQI20" s="270"/>
      <c r="FQJ20" s="270"/>
      <c r="FQK20" s="270"/>
      <c r="FQL20" s="270"/>
      <c r="FQM20" s="270"/>
      <c r="FQN20" s="270"/>
      <c r="FQO20" s="270"/>
      <c r="FQP20" s="270"/>
      <c r="FQQ20" s="270"/>
      <c r="FQR20" s="270"/>
      <c r="FQS20" s="270"/>
      <c r="FQT20" s="270"/>
      <c r="FQU20" s="270"/>
      <c r="FQV20" s="270"/>
      <c r="FQW20" s="270"/>
      <c r="FQX20" s="270"/>
      <c r="FQY20" s="270"/>
      <c r="FQZ20" s="270"/>
      <c r="FRA20" s="270"/>
      <c r="FRB20" s="270"/>
      <c r="FRC20" s="270"/>
      <c r="FRD20" s="270"/>
      <c r="FRE20" s="270"/>
      <c r="FRF20" s="270"/>
      <c r="FRG20" s="270"/>
      <c r="FRH20" s="270"/>
      <c r="FRI20" s="270"/>
      <c r="FRJ20" s="270"/>
      <c r="FRK20" s="270"/>
      <c r="FRL20" s="270"/>
      <c r="FRM20" s="270"/>
      <c r="FRN20" s="270"/>
      <c r="FRO20" s="270"/>
      <c r="FRP20" s="270"/>
      <c r="FRQ20" s="270"/>
      <c r="FRR20" s="270"/>
      <c r="FRS20" s="270"/>
      <c r="FRT20" s="270"/>
      <c r="FRU20" s="270"/>
      <c r="FRV20" s="270"/>
      <c r="FRW20" s="270"/>
      <c r="FRX20" s="270"/>
      <c r="FRY20" s="270"/>
      <c r="FRZ20" s="270"/>
      <c r="FSA20" s="270"/>
      <c r="FSB20" s="270"/>
      <c r="FSC20" s="270"/>
      <c r="FSD20" s="270"/>
      <c r="FSE20" s="270"/>
      <c r="FSF20" s="270"/>
      <c r="FSG20" s="270"/>
      <c r="FSH20" s="270"/>
      <c r="FSI20" s="270"/>
      <c r="FSJ20" s="270"/>
      <c r="FSK20" s="270"/>
      <c r="FSL20" s="270"/>
      <c r="FSM20" s="270"/>
      <c r="FSN20" s="270"/>
      <c r="FSO20" s="270"/>
      <c r="FSP20" s="270"/>
      <c r="FSQ20" s="270"/>
      <c r="FSR20" s="270"/>
      <c r="FSS20" s="270"/>
      <c r="FST20" s="270"/>
      <c r="FSU20" s="270"/>
      <c r="FSV20" s="270"/>
      <c r="FSW20" s="270"/>
      <c r="FSX20" s="270"/>
      <c r="FSY20" s="270"/>
      <c r="FSZ20" s="270"/>
      <c r="FTA20" s="270"/>
      <c r="FTB20" s="270"/>
      <c r="FTC20" s="270"/>
      <c r="FTD20" s="270"/>
      <c r="FTE20" s="270"/>
      <c r="FTF20" s="270"/>
      <c r="FTG20" s="270"/>
      <c r="FTH20" s="270"/>
      <c r="FTI20" s="270"/>
      <c r="FTJ20" s="270"/>
      <c r="FTK20" s="270"/>
      <c r="FTL20" s="270"/>
      <c r="FTM20" s="270"/>
      <c r="FTN20" s="270"/>
      <c r="FTO20" s="270"/>
      <c r="FTP20" s="270"/>
      <c r="FTQ20" s="270"/>
      <c r="FTR20" s="270"/>
      <c r="FTS20" s="270"/>
      <c r="FTT20" s="270"/>
      <c r="FTU20" s="270"/>
      <c r="FTV20" s="270"/>
      <c r="FTW20" s="270"/>
      <c r="FTX20" s="270"/>
      <c r="FTY20" s="270"/>
      <c r="FTZ20" s="270"/>
      <c r="FUA20" s="270"/>
      <c r="FUB20" s="270"/>
      <c r="FUC20" s="270"/>
      <c r="FUD20" s="270"/>
      <c r="FUE20" s="270"/>
      <c r="FUF20" s="270"/>
      <c r="FUG20" s="270"/>
      <c r="FUH20" s="270"/>
      <c r="FUI20" s="270"/>
      <c r="FUJ20" s="270"/>
      <c r="FUK20" s="270"/>
      <c r="FUL20" s="270"/>
      <c r="FUM20" s="270"/>
      <c r="FUN20" s="270"/>
      <c r="FUO20" s="270"/>
      <c r="FUP20" s="270"/>
      <c r="FUQ20" s="270"/>
      <c r="FUR20" s="270"/>
      <c r="FUS20" s="270"/>
      <c r="FUT20" s="270"/>
      <c r="FUU20" s="270"/>
      <c r="FUV20" s="270"/>
      <c r="FUW20" s="270"/>
      <c r="FUX20" s="270"/>
      <c r="FUY20" s="270"/>
      <c r="FUZ20" s="270"/>
      <c r="FVA20" s="270"/>
      <c r="FVB20" s="270"/>
      <c r="FVC20" s="270"/>
      <c r="FVD20" s="270"/>
      <c r="FVE20" s="270"/>
      <c r="FVF20" s="270"/>
      <c r="FVG20" s="270"/>
      <c r="FVH20" s="270"/>
      <c r="FVI20" s="270"/>
      <c r="FVJ20" s="270"/>
      <c r="FVK20" s="270"/>
      <c r="FVL20" s="270"/>
      <c r="FVM20" s="270"/>
      <c r="FVN20" s="270"/>
      <c r="FVO20" s="270"/>
      <c r="FVP20" s="270"/>
      <c r="FVQ20" s="270"/>
      <c r="FVR20" s="270"/>
      <c r="FVS20" s="270"/>
      <c r="FVT20" s="270"/>
      <c r="FVU20" s="270"/>
      <c r="FVV20" s="270"/>
      <c r="FVW20" s="270"/>
      <c r="FVX20" s="270"/>
      <c r="FVY20" s="270"/>
      <c r="FVZ20" s="270"/>
      <c r="FWA20" s="270"/>
      <c r="FWB20" s="270"/>
      <c r="FWC20" s="270"/>
      <c r="FWD20" s="270"/>
      <c r="FWE20" s="270"/>
      <c r="FWF20" s="270"/>
      <c r="FWG20" s="270"/>
      <c r="FWH20" s="270"/>
      <c r="FWI20" s="270"/>
      <c r="FWJ20" s="270"/>
      <c r="FWK20" s="270"/>
      <c r="FWL20" s="270"/>
      <c r="FWM20" s="270"/>
      <c r="FWN20" s="270"/>
      <c r="FWO20" s="270"/>
      <c r="FWP20" s="270"/>
      <c r="FWQ20" s="270"/>
      <c r="FWR20" s="270"/>
      <c r="FWS20" s="270"/>
      <c r="FWT20" s="270"/>
      <c r="FWU20" s="270"/>
      <c r="FWV20" s="270"/>
      <c r="FWW20" s="270"/>
      <c r="FWX20" s="270"/>
      <c r="FWY20" s="270"/>
      <c r="FWZ20" s="270"/>
      <c r="FXA20" s="270"/>
      <c r="FXB20" s="270"/>
      <c r="FXC20" s="270"/>
      <c r="FXD20" s="270"/>
      <c r="FXE20" s="270"/>
      <c r="FXF20" s="270"/>
      <c r="FXG20" s="270"/>
      <c r="FXH20" s="270"/>
      <c r="FXI20" s="270"/>
      <c r="FXJ20" s="270"/>
      <c r="FXK20" s="270"/>
      <c r="FXL20" s="270"/>
      <c r="FXM20" s="270"/>
      <c r="FXN20" s="270"/>
      <c r="FXO20" s="270"/>
      <c r="FXP20" s="270"/>
      <c r="FXQ20" s="270"/>
      <c r="FXR20" s="270"/>
      <c r="FXS20" s="270"/>
      <c r="FXT20" s="270"/>
      <c r="FXU20" s="270"/>
      <c r="FXV20" s="270"/>
      <c r="FXW20" s="270"/>
      <c r="FXX20" s="270"/>
      <c r="FXY20" s="270"/>
      <c r="FXZ20" s="270"/>
      <c r="FYA20" s="270"/>
      <c r="FYB20" s="270"/>
      <c r="FYC20" s="270"/>
      <c r="FYD20" s="270"/>
      <c r="FYE20" s="270"/>
      <c r="FYF20" s="270"/>
      <c r="FYG20" s="270"/>
      <c r="FYH20" s="270"/>
      <c r="FYI20" s="270"/>
      <c r="FYJ20" s="270"/>
      <c r="FYK20" s="270"/>
      <c r="FYL20" s="270"/>
      <c r="FYM20" s="270"/>
      <c r="FYN20" s="270"/>
      <c r="FYO20" s="270"/>
      <c r="FYP20" s="270"/>
      <c r="FYQ20" s="270"/>
      <c r="FYR20" s="270"/>
      <c r="FYS20" s="270"/>
      <c r="FYT20" s="270"/>
      <c r="FYU20" s="270"/>
      <c r="FYV20" s="270"/>
      <c r="FYW20" s="270"/>
      <c r="FYX20" s="270"/>
      <c r="FYY20" s="270"/>
      <c r="FYZ20" s="270"/>
      <c r="FZA20" s="270"/>
      <c r="FZB20" s="270"/>
      <c r="FZC20" s="270"/>
      <c r="FZD20" s="270"/>
      <c r="FZE20" s="270"/>
      <c r="FZF20" s="270"/>
      <c r="FZG20" s="270"/>
      <c r="FZH20" s="270"/>
      <c r="FZI20" s="270"/>
      <c r="FZJ20" s="270"/>
      <c r="FZK20" s="270"/>
      <c r="FZL20" s="270"/>
      <c r="FZM20" s="270"/>
      <c r="FZN20" s="270"/>
      <c r="FZO20" s="270"/>
      <c r="FZP20" s="270"/>
      <c r="FZQ20" s="270"/>
      <c r="FZR20" s="270"/>
      <c r="FZS20" s="270"/>
      <c r="FZT20" s="270"/>
      <c r="FZU20" s="270"/>
      <c r="FZV20" s="270"/>
      <c r="FZW20" s="270"/>
      <c r="FZX20" s="270"/>
      <c r="FZY20" s="270"/>
      <c r="FZZ20" s="270"/>
      <c r="GAA20" s="270"/>
      <c r="GAB20" s="270"/>
      <c r="GAC20" s="270"/>
      <c r="GAD20" s="270"/>
      <c r="GAE20" s="270"/>
      <c r="GAF20" s="270"/>
      <c r="GAG20" s="270"/>
      <c r="GAH20" s="270"/>
      <c r="GAI20" s="270"/>
      <c r="GAJ20" s="270"/>
      <c r="GAK20" s="270"/>
      <c r="GAL20" s="270"/>
      <c r="GAM20" s="270"/>
      <c r="GAN20" s="270"/>
      <c r="GAO20" s="270"/>
      <c r="GAP20" s="270"/>
      <c r="GAQ20" s="270"/>
      <c r="GAR20" s="270"/>
      <c r="GAS20" s="270"/>
      <c r="GAT20" s="270"/>
      <c r="GAU20" s="270"/>
      <c r="GAV20" s="270"/>
      <c r="GAW20" s="270"/>
      <c r="GAX20" s="270"/>
      <c r="GAY20" s="270"/>
      <c r="GAZ20" s="270"/>
      <c r="GBA20" s="270"/>
      <c r="GBB20" s="270"/>
      <c r="GBC20" s="270"/>
      <c r="GBD20" s="270"/>
      <c r="GBE20" s="270"/>
      <c r="GBF20" s="270"/>
      <c r="GBG20" s="270"/>
      <c r="GBH20" s="270"/>
      <c r="GBI20" s="270"/>
      <c r="GBJ20" s="270"/>
      <c r="GBK20" s="270"/>
      <c r="GBL20" s="270"/>
      <c r="GBM20" s="270"/>
      <c r="GBN20" s="270"/>
      <c r="GBO20" s="270"/>
      <c r="GBP20" s="270"/>
      <c r="GBQ20" s="270"/>
      <c r="GBR20" s="270"/>
      <c r="GBS20" s="270"/>
      <c r="GBT20" s="270"/>
      <c r="GBU20" s="270"/>
      <c r="GBV20" s="270"/>
      <c r="GBW20" s="270"/>
      <c r="GBX20" s="270"/>
      <c r="GBY20" s="270"/>
      <c r="GBZ20" s="270"/>
      <c r="GCA20" s="270"/>
      <c r="GCB20" s="270"/>
      <c r="GCC20" s="270"/>
      <c r="GCD20" s="270"/>
      <c r="GCE20" s="270"/>
      <c r="GCF20" s="270"/>
      <c r="GCG20" s="270"/>
      <c r="GCH20" s="270"/>
      <c r="GCI20" s="270"/>
      <c r="GCJ20" s="270"/>
      <c r="GCK20" s="270"/>
      <c r="GCL20" s="270"/>
      <c r="GCM20" s="270"/>
      <c r="GCN20" s="270"/>
      <c r="GCO20" s="270"/>
      <c r="GCP20" s="270"/>
      <c r="GCQ20" s="270"/>
      <c r="GCR20" s="270"/>
      <c r="GCS20" s="270"/>
      <c r="GCT20" s="270"/>
      <c r="GCU20" s="270"/>
      <c r="GCV20" s="270"/>
      <c r="GCW20" s="270"/>
      <c r="GCX20" s="270"/>
      <c r="GCY20" s="270"/>
      <c r="GCZ20" s="270"/>
      <c r="GDA20" s="270"/>
      <c r="GDB20" s="270"/>
      <c r="GDC20" s="270"/>
      <c r="GDD20" s="270"/>
      <c r="GDE20" s="270"/>
      <c r="GDF20" s="270"/>
      <c r="GDG20" s="270"/>
      <c r="GDH20" s="270"/>
      <c r="GDI20" s="270"/>
      <c r="GDJ20" s="270"/>
      <c r="GDK20" s="270"/>
      <c r="GDL20" s="270"/>
      <c r="GDM20" s="270"/>
      <c r="GDN20" s="270"/>
      <c r="GDO20" s="270"/>
      <c r="GDP20" s="270"/>
      <c r="GDQ20" s="270"/>
      <c r="GDR20" s="270"/>
      <c r="GDS20" s="270"/>
      <c r="GDT20" s="270"/>
      <c r="GDU20" s="270"/>
      <c r="GDV20" s="270"/>
      <c r="GDW20" s="270"/>
      <c r="GDX20" s="270"/>
      <c r="GDY20" s="270"/>
      <c r="GDZ20" s="270"/>
      <c r="GEA20" s="270"/>
      <c r="GEB20" s="270"/>
      <c r="GEC20" s="270"/>
      <c r="GED20" s="270"/>
      <c r="GEE20" s="270"/>
      <c r="GEF20" s="270"/>
      <c r="GEG20" s="270"/>
      <c r="GEH20" s="270"/>
      <c r="GEI20" s="270"/>
      <c r="GEJ20" s="270"/>
      <c r="GEK20" s="270"/>
      <c r="GEL20" s="270"/>
      <c r="GEM20" s="270"/>
      <c r="GEN20" s="270"/>
      <c r="GEO20" s="270"/>
      <c r="GEP20" s="270"/>
      <c r="GEQ20" s="270"/>
      <c r="GER20" s="270"/>
      <c r="GES20" s="270"/>
      <c r="GET20" s="270"/>
      <c r="GEU20" s="270"/>
      <c r="GEV20" s="270"/>
      <c r="GEW20" s="270"/>
      <c r="GEX20" s="270"/>
      <c r="GEY20" s="270"/>
      <c r="GEZ20" s="270"/>
      <c r="GFA20" s="270"/>
      <c r="GFB20" s="270"/>
      <c r="GFC20" s="270"/>
      <c r="GFD20" s="270"/>
      <c r="GFE20" s="270"/>
      <c r="GFF20" s="270"/>
      <c r="GFG20" s="270"/>
      <c r="GFH20" s="270"/>
      <c r="GFI20" s="270"/>
      <c r="GFJ20" s="270"/>
      <c r="GFK20" s="270"/>
      <c r="GFL20" s="270"/>
      <c r="GFM20" s="270"/>
      <c r="GFN20" s="270"/>
      <c r="GFO20" s="270"/>
      <c r="GFP20" s="270"/>
      <c r="GFQ20" s="270"/>
      <c r="GFR20" s="270"/>
      <c r="GFS20" s="270"/>
      <c r="GFT20" s="270"/>
      <c r="GFU20" s="270"/>
      <c r="GFV20" s="270"/>
      <c r="GFW20" s="270"/>
      <c r="GFX20" s="270"/>
      <c r="GFY20" s="270"/>
      <c r="GFZ20" s="270"/>
      <c r="GGA20" s="270"/>
      <c r="GGB20" s="270"/>
      <c r="GGC20" s="270"/>
      <c r="GGD20" s="270"/>
      <c r="GGE20" s="270"/>
      <c r="GGF20" s="270"/>
      <c r="GGG20" s="270"/>
      <c r="GGH20" s="270"/>
      <c r="GGI20" s="270"/>
      <c r="GGJ20" s="270"/>
      <c r="GGK20" s="270"/>
      <c r="GGL20" s="270"/>
      <c r="GGM20" s="270"/>
      <c r="GGN20" s="270"/>
      <c r="GGO20" s="270"/>
      <c r="GGP20" s="270"/>
      <c r="GGQ20" s="270"/>
      <c r="GGR20" s="270"/>
      <c r="GGS20" s="270"/>
      <c r="GGT20" s="270"/>
      <c r="GGU20" s="270"/>
      <c r="GGV20" s="270"/>
      <c r="GGW20" s="270"/>
      <c r="GGX20" s="270"/>
      <c r="GGY20" s="270"/>
      <c r="GGZ20" s="270"/>
      <c r="GHA20" s="270"/>
      <c r="GHB20" s="270"/>
      <c r="GHC20" s="270"/>
      <c r="GHD20" s="270"/>
      <c r="GHE20" s="270"/>
      <c r="GHF20" s="270"/>
      <c r="GHG20" s="270"/>
      <c r="GHH20" s="270"/>
      <c r="GHI20" s="270"/>
      <c r="GHJ20" s="270"/>
      <c r="GHK20" s="270"/>
      <c r="GHL20" s="270"/>
      <c r="GHM20" s="270"/>
      <c r="GHN20" s="270"/>
      <c r="GHO20" s="270"/>
      <c r="GHP20" s="270"/>
      <c r="GHQ20" s="270"/>
      <c r="GHR20" s="270"/>
      <c r="GHS20" s="270"/>
      <c r="GHT20" s="270"/>
      <c r="GHU20" s="270"/>
      <c r="GHV20" s="270"/>
      <c r="GHW20" s="270"/>
      <c r="GHX20" s="270"/>
      <c r="GHY20" s="270"/>
      <c r="GHZ20" s="270"/>
      <c r="GIA20" s="270"/>
      <c r="GIB20" s="270"/>
      <c r="GIC20" s="270"/>
      <c r="GID20" s="270"/>
      <c r="GIE20" s="270"/>
      <c r="GIF20" s="270"/>
      <c r="GIG20" s="270"/>
      <c r="GIH20" s="270"/>
      <c r="GII20" s="270"/>
      <c r="GIJ20" s="270"/>
      <c r="GIK20" s="270"/>
      <c r="GIL20" s="270"/>
      <c r="GIM20" s="270"/>
      <c r="GIN20" s="270"/>
      <c r="GIO20" s="270"/>
      <c r="GIP20" s="270"/>
      <c r="GIQ20" s="270"/>
      <c r="GIR20" s="270"/>
      <c r="GIS20" s="270"/>
      <c r="GIT20" s="270"/>
      <c r="GIU20" s="270"/>
      <c r="GIV20" s="270"/>
      <c r="GIW20" s="270"/>
      <c r="GIX20" s="270"/>
      <c r="GIY20" s="270"/>
      <c r="GIZ20" s="270"/>
      <c r="GJA20" s="270"/>
      <c r="GJB20" s="270"/>
      <c r="GJC20" s="270"/>
      <c r="GJD20" s="270"/>
      <c r="GJE20" s="270"/>
      <c r="GJF20" s="270"/>
      <c r="GJG20" s="270"/>
      <c r="GJH20" s="270"/>
      <c r="GJI20" s="270"/>
      <c r="GJJ20" s="270"/>
      <c r="GJK20" s="270"/>
      <c r="GJL20" s="270"/>
      <c r="GJM20" s="270"/>
      <c r="GJN20" s="270"/>
      <c r="GJO20" s="270"/>
      <c r="GJP20" s="270"/>
      <c r="GJQ20" s="270"/>
      <c r="GJR20" s="270"/>
      <c r="GJS20" s="270"/>
      <c r="GJT20" s="270"/>
      <c r="GJU20" s="270"/>
      <c r="GJV20" s="270"/>
      <c r="GJW20" s="270"/>
      <c r="GJX20" s="270"/>
      <c r="GJY20" s="270"/>
      <c r="GJZ20" s="270"/>
      <c r="GKA20" s="270"/>
      <c r="GKB20" s="270"/>
      <c r="GKC20" s="270"/>
      <c r="GKD20" s="270"/>
      <c r="GKE20" s="270"/>
      <c r="GKF20" s="270"/>
      <c r="GKG20" s="270"/>
      <c r="GKH20" s="270"/>
      <c r="GKI20" s="270"/>
      <c r="GKJ20" s="270"/>
      <c r="GKK20" s="270"/>
      <c r="GKL20" s="270"/>
      <c r="GKM20" s="270"/>
      <c r="GKN20" s="270"/>
      <c r="GKO20" s="270"/>
      <c r="GKP20" s="270"/>
      <c r="GKQ20" s="270"/>
      <c r="GKR20" s="270"/>
      <c r="GKS20" s="270"/>
      <c r="GKT20" s="270"/>
      <c r="GKU20" s="270"/>
      <c r="GKV20" s="270"/>
      <c r="GKW20" s="270"/>
      <c r="GKX20" s="270"/>
      <c r="GKY20" s="270"/>
      <c r="GKZ20" s="270"/>
      <c r="GLA20" s="270"/>
      <c r="GLB20" s="270"/>
      <c r="GLC20" s="270"/>
      <c r="GLD20" s="270"/>
      <c r="GLE20" s="270"/>
      <c r="GLF20" s="270"/>
      <c r="GLG20" s="270"/>
      <c r="GLH20" s="270"/>
      <c r="GLI20" s="270"/>
      <c r="GLJ20" s="270"/>
      <c r="GLK20" s="270"/>
      <c r="GLL20" s="270"/>
      <c r="GLM20" s="270"/>
      <c r="GLN20" s="270"/>
      <c r="GLO20" s="270"/>
      <c r="GLP20" s="270"/>
      <c r="GLQ20" s="270"/>
      <c r="GLR20" s="270"/>
      <c r="GLS20" s="270"/>
      <c r="GLT20" s="270"/>
      <c r="GLU20" s="270"/>
      <c r="GLV20" s="270"/>
      <c r="GLW20" s="270"/>
      <c r="GLX20" s="270"/>
      <c r="GLY20" s="270"/>
      <c r="GLZ20" s="270"/>
      <c r="GMA20" s="270"/>
      <c r="GMB20" s="270"/>
      <c r="GMC20" s="270"/>
      <c r="GMD20" s="270"/>
      <c r="GME20" s="270"/>
      <c r="GMF20" s="270"/>
      <c r="GMG20" s="270"/>
      <c r="GMH20" s="270"/>
      <c r="GMI20" s="270"/>
      <c r="GMJ20" s="270"/>
      <c r="GMK20" s="270"/>
      <c r="GML20" s="270"/>
      <c r="GMM20" s="270"/>
      <c r="GMN20" s="270"/>
      <c r="GMO20" s="270"/>
      <c r="GMP20" s="270"/>
      <c r="GMQ20" s="270"/>
      <c r="GMR20" s="270"/>
      <c r="GMS20" s="270"/>
      <c r="GMT20" s="270"/>
      <c r="GMU20" s="270"/>
      <c r="GMV20" s="270"/>
      <c r="GMW20" s="270"/>
      <c r="GMX20" s="270"/>
      <c r="GMY20" s="270"/>
      <c r="GMZ20" s="270"/>
      <c r="GNA20" s="270"/>
      <c r="GNB20" s="270"/>
      <c r="GNC20" s="270"/>
      <c r="GND20" s="270"/>
      <c r="GNE20" s="270"/>
      <c r="GNF20" s="270"/>
      <c r="GNG20" s="270"/>
      <c r="GNH20" s="270"/>
      <c r="GNI20" s="270"/>
      <c r="GNJ20" s="270"/>
      <c r="GNK20" s="270"/>
      <c r="GNL20" s="270"/>
      <c r="GNM20" s="270"/>
      <c r="GNN20" s="270"/>
      <c r="GNO20" s="270"/>
      <c r="GNP20" s="270"/>
      <c r="GNQ20" s="270"/>
      <c r="GNR20" s="270"/>
      <c r="GNS20" s="270"/>
      <c r="GNT20" s="270"/>
      <c r="GNU20" s="270"/>
      <c r="GNV20" s="270"/>
      <c r="GNW20" s="270"/>
      <c r="GNX20" s="270"/>
      <c r="GNY20" s="270"/>
      <c r="GNZ20" s="270"/>
      <c r="GOA20" s="270"/>
      <c r="GOB20" s="270"/>
      <c r="GOC20" s="270"/>
      <c r="GOD20" s="270"/>
      <c r="GOE20" s="270"/>
      <c r="GOF20" s="270"/>
      <c r="GOG20" s="270"/>
      <c r="GOH20" s="270"/>
      <c r="GOI20" s="270"/>
      <c r="GOJ20" s="270"/>
      <c r="GOK20" s="270"/>
      <c r="GOL20" s="270"/>
      <c r="GOM20" s="270"/>
      <c r="GON20" s="270"/>
      <c r="GOO20" s="270"/>
      <c r="GOP20" s="270"/>
      <c r="GOQ20" s="270"/>
      <c r="GOR20" s="270"/>
      <c r="GOS20" s="270"/>
      <c r="GOT20" s="270"/>
      <c r="GOU20" s="270"/>
      <c r="GOV20" s="270"/>
      <c r="GOW20" s="270"/>
      <c r="GOX20" s="270"/>
      <c r="GOY20" s="270"/>
      <c r="GOZ20" s="270"/>
      <c r="GPA20" s="270"/>
      <c r="GPB20" s="270"/>
      <c r="GPC20" s="270"/>
      <c r="GPD20" s="270"/>
      <c r="GPE20" s="270"/>
      <c r="GPF20" s="270"/>
      <c r="GPG20" s="270"/>
      <c r="GPH20" s="270"/>
      <c r="GPI20" s="270"/>
      <c r="GPJ20" s="270"/>
      <c r="GPK20" s="270"/>
      <c r="GPL20" s="270"/>
      <c r="GPM20" s="270"/>
      <c r="GPN20" s="270"/>
      <c r="GPO20" s="270"/>
      <c r="GPP20" s="270"/>
      <c r="GPQ20" s="270"/>
      <c r="GPR20" s="270"/>
      <c r="GPS20" s="270"/>
      <c r="GPT20" s="270"/>
      <c r="GPU20" s="270"/>
      <c r="GPV20" s="270"/>
      <c r="GPW20" s="270"/>
      <c r="GPX20" s="270"/>
      <c r="GPY20" s="270"/>
      <c r="GPZ20" s="270"/>
      <c r="GQA20" s="270"/>
      <c r="GQB20" s="270"/>
      <c r="GQC20" s="270"/>
      <c r="GQD20" s="270"/>
      <c r="GQE20" s="270"/>
      <c r="GQF20" s="270"/>
      <c r="GQG20" s="270"/>
      <c r="GQH20" s="270"/>
      <c r="GQI20" s="270"/>
      <c r="GQJ20" s="270"/>
      <c r="GQK20" s="270"/>
      <c r="GQL20" s="270"/>
      <c r="GQM20" s="270"/>
      <c r="GQN20" s="270"/>
      <c r="GQO20" s="270"/>
      <c r="GQP20" s="270"/>
      <c r="GQQ20" s="270"/>
      <c r="GQR20" s="270"/>
      <c r="GQS20" s="270"/>
      <c r="GQT20" s="270"/>
      <c r="GQU20" s="270"/>
      <c r="GQV20" s="270"/>
      <c r="GQW20" s="270"/>
      <c r="GQX20" s="270"/>
      <c r="GQY20" s="270"/>
      <c r="GQZ20" s="270"/>
      <c r="GRA20" s="270"/>
      <c r="GRB20" s="270"/>
      <c r="GRC20" s="270"/>
      <c r="GRD20" s="270"/>
      <c r="GRE20" s="270"/>
      <c r="GRF20" s="270"/>
      <c r="GRG20" s="270"/>
      <c r="GRH20" s="270"/>
      <c r="GRI20" s="270"/>
      <c r="GRJ20" s="270"/>
      <c r="GRK20" s="270"/>
      <c r="GRL20" s="270"/>
      <c r="GRM20" s="270"/>
      <c r="GRN20" s="270"/>
      <c r="GRO20" s="270"/>
      <c r="GRP20" s="270"/>
      <c r="GRQ20" s="270"/>
      <c r="GRR20" s="270"/>
      <c r="GRS20" s="270"/>
      <c r="GRT20" s="270"/>
      <c r="GRU20" s="270"/>
      <c r="GRV20" s="270"/>
      <c r="GRW20" s="270"/>
      <c r="GRX20" s="270"/>
      <c r="GRY20" s="270"/>
      <c r="GRZ20" s="270"/>
      <c r="GSA20" s="270"/>
      <c r="GSB20" s="270"/>
      <c r="GSC20" s="270"/>
      <c r="GSD20" s="270"/>
      <c r="GSE20" s="270"/>
      <c r="GSF20" s="270"/>
      <c r="GSG20" s="270"/>
      <c r="GSH20" s="270"/>
      <c r="GSI20" s="270"/>
      <c r="GSJ20" s="270"/>
      <c r="GSK20" s="270"/>
      <c r="GSL20" s="270"/>
      <c r="GSM20" s="270"/>
      <c r="GSN20" s="270"/>
      <c r="GSO20" s="270"/>
      <c r="GSP20" s="270"/>
      <c r="GSQ20" s="270"/>
      <c r="GSR20" s="270"/>
      <c r="GSS20" s="270"/>
      <c r="GST20" s="270"/>
      <c r="GSU20" s="270"/>
      <c r="GSV20" s="270"/>
      <c r="GSW20" s="270"/>
      <c r="GSX20" s="270"/>
      <c r="GSY20" s="270"/>
      <c r="GSZ20" s="270"/>
      <c r="GTA20" s="270"/>
      <c r="GTB20" s="270"/>
      <c r="GTC20" s="270"/>
      <c r="GTD20" s="270"/>
      <c r="GTE20" s="270"/>
      <c r="GTF20" s="270"/>
      <c r="GTG20" s="270"/>
      <c r="GTH20" s="270"/>
      <c r="GTI20" s="270"/>
      <c r="GTJ20" s="270"/>
      <c r="GTK20" s="270"/>
      <c r="GTL20" s="270"/>
      <c r="GTM20" s="270"/>
      <c r="GTN20" s="270"/>
      <c r="GTO20" s="270"/>
      <c r="GTP20" s="270"/>
      <c r="GTQ20" s="270"/>
      <c r="GTR20" s="270"/>
      <c r="GTS20" s="270"/>
      <c r="GTT20" s="270"/>
      <c r="GTU20" s="270"/>
      <c r="GTV20" s="270"/>
      <c r="GTW20" s="270"/>
      <c r="GTX20" s="270"/>
      <c r="GTY20" s="270"/>
      <c r="GTZ20" s="270"/>
      <c r="GUA20" s="270"/>
      <c r="GUB20" s="270"/>
      <c r="GUC20" s="270"/>
      <c r="GUD20" s="270"/>
      <c r="GUE20" s="270"/>
      <c r="GUF20" s="270"/>
      <c r="GUG20" s="270"/>
      <c r="GUH20" s="270"/>
      <c r="GUI20" s="270"/>
      <c r="GUJ20" s="270"/>
      <c r="GUK20" s="270"/>
      <c r="GUL20" s="270"/>
      <c r="GUM20" s="270"/>
      <c r="GUN20" s="270"/>
      <c r="GUO20" s="270"/>
      <c r="GUP20" s="270"/>
      <c r="GUQ20" s="270"/>
      <c r="GUR20" s="270"/>
      <c r="GUS20" s="270"/>
      <c r="GUT20" s="270"/>
      <c r="GUU20" s="270"/>
      <c r="GUV20" s="270"/>
      <c r="GUW20" s="270"/>
      <c r="GUX20" s="270"/>
      <c r="GUY20" s="270"/>
      <c r="GUZ20" s="270"/>
      <c r="GVA20" s="270"/>
      <c r="GVB20" s="270"/>
      <c r="GVC20" s="270"/>
      <c r="GVD20" s="270"/>
      <c r="GVE20" s="270"/>
      <c r="GVF20" s="270"/>
      <c r="GVG20" s="270"/>
      <c r="GVH20" s="270"/>
      <c r="GVI20" s="270"/>
      <c r="GVJ20" s="270"/>
      <c r="GVK20" s="270"/>
      <c r="GVL20" s="270"/>
      <c r="GVM20" s="270"/>
      <c r="GVN20" s="270"/>
      <c r="GVO20" s="270"/>
      <c r="GVP20" s="270"/>
      <c r="GVQ20" s="270"/>
      <c r="GVR20" s="270"/>
      <c r="GVS20" s="270"/>
      <c r="GVT20" s="270"/>
      <c r="GVU20" s="270"/>
      <c r="GVV20" s="270"/>
      <c r="GVW20" s="270"/>
      <c r="GVX20" s="270"/>
      <c r="GVY20" s="270"/>
      <c r="GVZ20" s="270"/>
      <c r="GWA20" s="270"/>
      <c r="GWB20" s="270"/>
      <c r="GWC20" s="270"/>
      <c r="GWD20" s="270"/>
      <c r="GWE20" s="270"/>
      <c r="GWF20" s="270"/>
      <c r="GWG20" s="270"/>
      <c r="GWH20" s="270"/>
      <c r="GWI20" s="270"/>
      <c r="GWJ20" s="270"/>
      <c r="GWK20" s="270"/>
      <c r="GWL20" s="270"/>
      <c r="GWM20" s="270"/>
      <c r="GWN20" s="270"/>
      <c r="GWO20" s="270"/>
      <c r="GWP20" s="270"/>
      <c r="GWQ20" s="270"/>
      <c r="GWR20" s="270"/>
      <c r="GWS20" s="270"/>
      <c r="GWT20" s="270"/>
      <c r="GWU20" s="270"/>
      <c r="GWV20" s="270"/>
      <c r="GWW20" s="270"/>
      <c r="GWX20" s="270"/>
      <c r="GWY20" s="270"/>
      <c r="GWZ20" s="270"/>
      <c r="GXA20" s="270"/>
      <c r="GXB20" s="270"/>
      <c r="GXC20" s="270"/>
      <c r="GXD20" s="270"/>
      <c r="GXE20" s="270"/>
      <c r="GXF20" s="270"/>
      <c r="GXG20" s="270"/>
      <c r="GXH20" s="270"/>
      <c r="GXI20" s="270"/>
      <c r="GXJ20" s="270"/>
      <c r="GXK20" s="270"/>
      <c r="GXL20" s="270"/>
      <c r="GXM20" s="270"/>
      <c r="GXN20" s="270"/>
      <c r="GXO20" s="270"/>
      <c r="GXP20" s="270"/>
      <c r="GXQ20" s="270"/>
      <c r="GXR20" s="270"/>
      <c r="GXS20" s="270"/>
      <c r="GXT20" s="270"/>
      <c r="GXU20" s="270"/>
      <c r="GXV20" s="270"/>
      <c r="GXW20" s="270"/>
      <c r="GXX20" s="270"/>
      <c r="GXY20" s="270"/>
      <c r="GXZ20" s="270"/>
      <c r="GYA20" s="270"/>
      <c r="GYB20" s="270"/>
      <c r="GYC20" s="270"/>
      <c r="GYD20" s="270"/>
      <c r="GYE20" s="270"/>
      <c r="GYF20" s="270"/>
      <c r="GYG20" s="270"/>
      <c r="GYH20" s="270"/>
      <c r="GYI20" s="270"/>
      <c r="GYJ20" s="270"/>
      <c r="GYK20" s="270"/>
      <c r="GYL20" s="270"/>
      <c r="GYM20" s="270"/>
      <c r="GYN20" s="270"/>
      <c r="GYO20" s="270"/>
      <c r="GYP20" s="270"/>
      <c r="GYQ20" s="270"/>
      <c r="GYR20" s="270"/>
      <c r="GYS20" s="270"/>
      <c r="GYT20" s="270"/>
      <c r="GYU20" s="270"/>
      <c r="GYV20" s="270"/>
      <c r="GYW20" s="270"/>
      <c r="GYX20" s="270"/>
      <c r="GYY20" s="270"/>
      <c r="GYZ20" s="270"/>
      <c r="GZA20" s="270"/>
      <c r="GZB20" s="270"/>
      <c r="GZC20" s="270"/>
      <c r="GZD20" s="270"/>
      <c r="GZE20" s="270"/>
      <c r="GZF20" s="270"/>
      <c r="GZG20" s="270"/>
      <c r="GZH20" s="270"/>
      <c r="GZI20" s="270"/>
      <c r="GZJ20" s="270"/>
      <c r="GZK20" s="270"/>
      <c r="GZL20" s="270"/>
      <c r="GZM20" s="270"/>
      <c r="GZN20" s="270"/>
      <c r="GZO20" s="270"/>
      <c r="GZP20" s="270"/>
      <c r="GZQ20" s="270"/>
      <c r="GZR20" s="270"/>
      <c r="GZS20" s="270"/>
      <c r="GZT20" s="270"/>
      <c r="GZU20" s="270"/>
      <c r="GZV20" s="270"/>
      <c r="GZW20" s="270"/>
      <c r="GZX20" s="270"/>
      <c r="GZY20" s="270"/>
      <c r="GZZ20" s="270"/>
      <c r="HAA20" s="270"/>
      <c r="HAB20" s="270"/>
      <c r="HAC20" s="270"/>
      <c r="HAD20" s="270"/>
      <c r="HAE20" s="270"/>
      <c r="HAF20" s="270"/>
      <c r="HAG20" s="270"/>
      <c r="HAH20" s="270"/>
      <c r="HAI20" s="270"/>
      <c r="HAJ20" s="270"/>
      <c r="HAK20" s="270"/>
      <c r="HAL20" s="270"/>
      <c r="HAM20" s="270"/>
      <c r="HAN20" s="270"/>
      <c r="HAO20" s="270"/>
      <c r="HAP20" s="270"/>
      <c r="HAQ20" s="270"/>
      <c r="HAR20" s="270"/>
      <c r="HAS20" s="270"/>
      <c r="HAT20" s="270"/>
      <c r="HAU20" s="270"/>
      <c r="HAV20" s="270"/>
      <c r="HAW20" s="270"/>
      <c r="HAX20" s="270"/>
      <c r="HAY20" s="270"/>
      <c r="HAZ20" s="270"/>
      <c r="HBA20" s="270"/>
      <c r="HBB20" s="270"/>
      <c r="HBC20" s="270"/>
      <c r="HBD20" s="270"/>
      <c r="HBE20" s="270"/>
      <c r="HBF20" s="270"/>
      <c r="HBG20" s="270"/>
      <c r="HBH20" s="270"/>
      <c r="HBI20" s="270"/>
      <c r="HBJ20" s="270"/>
      <c r="HBK20" s="270"/>
      <c r="HBL20" s="270"/>
      <c r="HBM20" s="270"/>
      <c r="HBN20" s="270"/>
      <c r="HBO20" s="270"/>
      <c r="HBP20" s="270"/>
      <c r="HBQ20" s="270"/>
      <c r="HBR20" s="270"/>
      <c r="HBS20" s="270"/>
      <c r="HBT20" s="270"/>
      <c r="HBU20" s="270"/>
      <c r="HBV20" s="270"/>
      <c r="HBW20" s="270"/>
      <c r="HBX20" s="270"/>
      <c r="HBY20" s="270"/>
      <c r="HBZ20" s="270"/>
      <c r="HCA20" s="270"/>
      <c r="HCB20" s="270"/>
      <c r="HCC20" s="270"/>
      <c r="HCD20" s="270"/>
      <c r="HCE20" s="270"/>
      <c r="HCF20" s="270"/>
      <c r="HCG20" s="270"/>
      <c r="HCH20" s="270"/>
      <c r="HCI20" s="270"/>
      <c r="HCJ20" s="270"/>
      <c r="HCK20" s="270"/>
      <c r="HCL20" s="270"/>
      <c r="HCM20" s="270"/>
      <c r="HCN20" s="270"/>
      <c r="HCO20" s="270"/>
      <c r="HCP20" s="270"/>
      <c r="HCQ20" s="270"/>
      <c r="HCR20" s="270"/>
      <c r="HCS20" s="270"/>
      <c r="HCT20" s="270"/>
      <c r="HCU20" s="270"/>
      <c r="HCV20" s="270"/>
      <c r="HCW20" s="270"/>
      <c r="HCX20" s="270"/>
      <c r="HCY20" s="270"/>
      <c r="HCZ20" s="270"/>
      <c r="HDA20" s="270"/>
      <c r="HDB20" s="270"/>
      <c r="HDC20" s="270"/>
      <c r="HDD20" s="270"/>
      <c r="HDE20" s="270"/>
      <c r="HDF20" s="270"/>
      <c r="HDG20" s="270"/>
      <c r="HDH20" s="270"/>
      <c r="HDI20" s="270"/>
      <c r="HDJ20" s="270"/>
      <c r="HDK20" s="270"/>
      <c r="HDL20" s="270"/>
      <c r="HDM20" s="270"/>
      <c r="HDN20" s="270"/>
      <c r="HDO20" s="270"/>
      <c r="HDP20" s="270"/>
      <c r="HDQ20" s="270"/>
      <c r="HDR20" s="270"/>
      <c r="HDS20" s="270"/>
      <c r="HDT20" s="270"/>
      <c r="HDU20" s="270"/>
      <c r="HDV20" s="270"/>
      <c r="HDW20" s="270"/>
      <c r="HDX20" s="270"/>
      <c r="HDY20" s="270"/>
      <c r="HDZ20" s="270"/>
      <c r="HEA20" s="270"/>
      <c r="HEB20" s="270"/>
      <c r="HEC20" s="270"/>
      <c r="HED20" s="270"/>
      <c r="HEE20" s="270"/>
      <c r="HEF20" s="270"/>
      <c r="HEG20" s="270"/>
      <c r="HEH20" s="270"/>
      <c r="HEI20" s="270"/>
      <c r="HEJ20" s="270"/>
      <c r="HEK20" s="270"/>
      <c r="HEL20" s="270"/>
      <c r="HEM20" s="270"/>
      <c r="HEN20" s="270"/>
      <c r="HEO20" s="270"/>
      <c r="HEP20" s="270"/>
      <c r="HEQ20" s="270"/>
      <c r="HER20" s="270"/>
      <c r="HES20" s="270"/>
      <c r="HET20" s="270"/>
      <c r="HEU20" s="270"/>
      <c r="HEV20" s="270"/>
      <c r="HEW20" s="270"/>
      <c r="HEX20" s="270"/>
      <c r="HEY20" s="270"/>
      <c r="HEZ20" s="270"/>
      <c r="HFA20" s="270"/>
      <c r="HFB20" s="270"/>
      <c r="HFC20" s="270"/>
      <c r="HFD20" s="270"/>
      <c r="HFE20" s="270"/>
      <c r="HFF20" s="270"/>
      <c r="HFG20" s="270"/>
      <c r="HFH20" s="270"/>
      <c r="HFI20" s="270"/>
      <c r="HFJ20" s="270"/>
      <c r="HFK20" s="270"/>
      <c r="HFL20" s="270"/>
      <c r="HFM20" s="270"/>
      <c r="HFN20" s="270"/>
      <c r="HFO20" s="270"/>
      <c r="HFP20" s="270"/>
      <c r="HFQ20" s="270"/>
      <c r="HFR20" s="270"/>
      <c r="HFS20" s="270"/>
      <c r="HFT20" s="270"/>
      <c r="HFU20" s="270"/>
      <c r="HFV20" s="270"/>
      <c r="HFW20" s="270"/>
      <c r="HFX20" s="270"/>
      <c r="HFY20" s="270"/>
      <c r="HFZ20" s="270"/>
      <c r="HGA20" s="270"/>
      <c r="HGB20" s="270"/>
      <c r="HGC20" s="270"/>
      <c r="HGD20" s="270"/>
      <c r="HGE20" s="270"/>
      <c r="HGF20" s="270"/>
      <c r="HGG20" s="270"/>
      <c r="HGH20" s="270"/>
      <c r="HGI20" s="270"/>
      <c r="HGJ20" s="270"/>
      <c r="HGK20" s="270"/>
      <c r="HGL20" s="270"/>
      <c r="HGM20" s="270"/>
      <c r="HGN20" s="270"/>
      <c r="HGO20" s="270"/>
      <c r="HGP20" s="270"/>
      <c r="HGQ20" s="270"/>
      <c r="HGR20" s="270"/>
      <c r="HGS20" s="270"/>
      <c r="HGT20" s="270"/>
      <c r="HGU20" s="270"/>
      <c r="HGV20" s="270"/>
      <c r="HGW20" s="270"/>
      <c r="HGX20" s="270"/>
      <c r="HGY20" s="270"/>
      <c r="HGZ20" s="270"/>
      <c r="HHA20" s="270"/>
      <c r="HHB20" s="270"/>
      <c r="HHC20" s="270"/>
      <c r="HHD20" s="270"/>
      <c r="HHE20" s="270"/>
      <c r="HHF20" s="270"/>
      <c r="HHG20" s="270"/>
      <c r="HHH20" s="270"/>
      <c r="HHI20" s="270"/>
      <c r="HHJ20" s="270"/>
      <c r="HHK20" s="270"/>
      <c r="HHL20" s="270"/>
      <c r="HHM20" s="270"/>
      <c r="HHN20" s="270"/>
      <c r="HHO20" s="270"/>
      <c r="HHP20" s="270"/>
      <c r="HHQ20" s="270"/>
      <c r="HHR20" s="270"/>
      <c r="HHS20" s="270"/>
      <c r="HHT20" s="270"/>
      <c r="HHU20" s="270"/>
      <c r="HHV20" s="270"/>
      <c r="HHW20" s="270"/>
      <c r="HHX20" s="270"/>
      <c r="HHY20" s="270"/>
      <c r="HHZ20" s="270"/>
      <c r="HIA20" s="270"/>
      <c r="HIB20" s="270"/>
      <c r="HIC20" s="270"/>
      <c r="HID20" s="270"/>
      <c r="HIE20" s="270"/>
      <c r="HIF20" s="270"/>
      <c r="HIG20" s="270"/>
      <c r="HIH20" s="270"/>
      <c r="HII20" s="270"/>
      <c r="HIJ20" s="270"/>
      <c r="HIK20" s="270"/>
      <c r="HIL20" s="270"/>
      <c r="HIM20" s="270"/>
      <c r="HIN20" s="270"/>
      <c r="HIO20" s="270"/>
      <c r="HIP20" s="270"/>
      <c r="HIQ20" s="270"/>
      <c r="HIR20" s="270"/>
      <c r="HIS20" s="270"/>
      <c r="HIT20" s="270"/>
      <c r="HIU20" s="270"/>
      <c r="HIV20" s="270"/>
      <c r="HIW20" s="270"/>
      <c r="HIX20" s="270"/>
      <c r="HIY20" s="270"/>
      <c r="HIZ20" s="270"/>
      <c r="HJA20" s="270"/>
      <c r="HJB20" s="270"/>
      <c r="HJC20" s="270"/>
      <c r="HJD20" s="270"/>
      <c r="HJE20" s="270"/>
      <c r="HJF20" s="270"/>
      <c r="HJG20" s="270"/>
      <c r="HJH20" s="270"/>
      <c r="HJI20" s="270"/>
      <c r="HJJ20" s="270"/>
      <c r="HJK20" s="270"/>
      <c r="HJL20" s="270"/>
      <c r="HJM20" s="270"/>
      <c r="HJN20" s="270"/>
      <c r="HJO20" s="270"/>
      <c r="HJP20" s="270"/>
      <c r="HJQ20" s="270"/>
      <c r="HJR20" s="270"/>
      <c r="HJS20" s="270"/>
      <c r="HJT20" s="270"/>
      <c r="HJU20" s="270"/>
      <c r="HJV20" s="270"/>
      <c r="HJW20" s="270"/>
      <c r="HJX20" s="270"/>
      <c r="HJY20" s="270"/>
      <c r="HJZ20" s="270"/>
      <c r="HKA20" s="270"/>
      <c r="HKB20" s="270"/>
      <c r="HKC20" s="270"/>
      <c r="HKD20" s="270"/>
      <c r="HKE20" s="270"/>
      <c r="HKF20" s="270"/>
      <c r="HKG20" s="270"/>
      <c r="HKH20" s="270"/>
      <c r="HKI20" s="270"/>
      <c r="HKJ20" s="270"/>
      <c r="HKK20" s="270"/>
      <c r="HKL20" s="270"/>
      <c r="HKM20" s="270"/>
      <c r="HKN20" s="270"/>
      <c r="HKO20" s="270"/>
      <c r="HKP20" s="270"/>
      <c r="HKQ20" s="270"/>
      <c r="HKR20" s="270"/>
      <c r="HKS20" s="270"/>
      <c r="HKT20" s="270"/>
      <c r="HKU20" s="270"/>
      <c r="HKV20" s="270"/>
      <c r="HKW20" s="270"/>
      <c r="HKX20" s="270"/>
      <c r="HKY20" s="270"/>
      <c r="HKZ20" s="270"/>
      <c r="HLA20" s="270"/>
      <c r="HLB20" s="270"/>
      <c r="HLC20" s="270"/>
      <c r="HLD20" s="270"/>
      <c r="HLE20" s="270"/>
      <c r="HLF20" s="270"/>
      <c r="HLG20" s="270"/>
      <c r="HLH20" s="270"/>
      <c r="HLI20" s="270"/>
      <c r="HLJ20" s="270"/>
      <c r="HLK20" s="270"/>
      <c r="HLL20" s="270"/>
      <c r="HLM20" s="270"/>
      <c r="HLN20" s="270"/>
      <c r="HLO20" s="270"/>
      <c r="HLP20" s="270"/>
      <c r="HLQ20" s="270"/>
      <c r="HLR20" s="270"/>
      <c r="HLS20" s="270"/>
      <c r="HLT20" s="270"/>
      <c r="HLU20" s="270"/>
      <c r="HLV20" s="270"/>
      <c r="HLW20" s="270"/>
      <c r="HLX20" s="270"/>
      <c r="HLY20" s="270"/>
      <c r="HLZ20" s="270"/>
      <c r="HMA20" s="270"/>
      <c r="HMB20" s="270"/>
      <c r="HMC20" s="270"/>
      <c r="HMD20" s="270"/>
      <c r="HME20" s="270"/>
      <c r="HMF20" s="270"/>
      <c r="HMG20" s="270"/>
      <c r="HMH20" s="270"/>
      <c r="HMI20" s="270"/>
      <c r="HMJ20" s="270"/>
      <c r="HMK20" s="270"/>
      <c r="HML20" s="270"/>
      <c r="HMM20" s="270"/>
      <c r="HMN20" s="270"/>
      <c r="HMO20" s="270"/>
      <c r="HMP20" s="270"/>
      <c r="HMQ20" s="270"/>
      <c r="HMR20" s="270"/>
      <c r="HMS20" s="270"/>
      <c r="HMT20" s="270"/>
      <c r="HMU20" s="270"/>
      <c r="HMV20" s="270"/>
      <c r="HMW20" s="270"/>
      <c r="HMX20" s="270"/>
      <c r="HMY20" s="270"/>
      <c r="HMZ20" s="270"/>
      <c r="HNA20" s="270"/>
      <c r="HNB20" s="270"/>
      <c r="HNC20" s="270"/>
      <c r="HND20" s="270"/>
      <c r="HNE20" s="270"/>
      <c r="HNF20" s="270"/>
      <c r="HNG20" s="270"/>
      <c r="HNH20" s="270"/>
      <c r="HNI20" s="270"/>
      <c r="HNJ20" s="270"/>
      <c r="HNK20" s="270"/>
      <c r="HNL20" s="270"/>
      <c r="HNM20" s="270"/>
      <c r="HNN20" s="270"/>
      <c r="HNO20" s="270"/>
      <c r="HNP20" s="270"/>
      <c r="HNQ20" s="270"/>
      <c r="HNR20" s="270"/>
      <c r="HNS20" s="270"/>
      <c r="HNT20" s="270"/>
      <c r="HNU20" s="270"/>
      <c r="HNV20" s="270"/>
      <c r="HNW20" s="270"/>
      <c r="HNX20" s="270"/>
      <c r="HNY20" s="270"/>
      <c r="HNZ20" s="270"/>
      <c r="HOA20" s="270"/>
      <c r="HOB20" s="270"/>
      <c r="HOC20" s="270"/>
      <c r="HOD20" s="270"/>
      <c r="HOE20" s="270"/>
      <c r="HOF20" s="270"/>
      <c r="HOG20" s="270"/>
      <c r="HOH20" s="270"/>
      <c r="HOI20" s="270"/>
      <c r="HOJ20" s="270"/>
      <c r="HOK20" s="270"/>
      <c r="HOL20" s="270"/>
      <c r="HOM20" s="270"/>
      <c r="HON20" s="270"/>
      <c r="HOO20" s="270"/>
      <c r="HOP20" s="270"/>
      <c r="HOQ20" s="270"/>
      <c r="HOR20" s="270"/>
      <c r="HOS20" s="270"/>
      <c r="HOT20" s="270"/>
      <c r="HOU20" s="270"/>
      <c r="HOV20" s="270"/>
      <c r="HOW20" s="270"/>
      <c r="HOX20" s="270"/>
      <c r="HOY20" s="270"/>
      <c r="HOZ20" s="270"/>
      <c r="HPA20" s="270"/>
      <c r="HPB20" s="270"/>
      <c r="HPC20" s="270"/>
      <c r="HPD20" s="270"/>
      <c r="HPE20" s="270"/>
      <c r="HPF20" s="270"/>
      <c r="HPG20" s="270"/>
      <c r="HPH20" s="270"/>
      <c r="HPI20" s="270"/>
      <c r="HPJ20" s="270"/>
      <c r="HPK20" s="270"/>
      <c r="HPL20" s="270"/>
      <c r="HPM20" s="270"/>
      <c r="HPN20" s="270"/>
      <c r="HPO20" s="270"/>
      <c r="HPP20" s="270"/>
      <c r="HPQ20" s="270"/>
      <c r="HPR20" s="270"/>
      <c r="HPS20" s="270"/>
      <c r="HPT20" s="270"/>
      <c r="HPU20" s="270"/>
      <c r="HPV20" s="270"/>
      <c r="HPW20" s="270"/>
      <c r="HPX20" s="270"/>
      <c r="HPY20" s="270"/>
      <c r="HPZ20" s="270"/>
      <c r="HQA20" s="270"/>
      <c r="HQB20" s="270"/>
      <c r="HQC20" s="270"/>
      <c r="HQD20" s="270"/>
      <c r="HQE20" s="270"/>
      <c r="HQF20" s="270"/>
      <c r="HQG20" s="270"/>
      <c r="HQH20" s="270"/>
      <c r="HQI20" s="270"/>
      <c r="HQJ20" s="270"/>
      <c r="HQK20" s="270"/>
      <c r="HQL20" s="270"/>
      <c r="HQM20" s="270"/>
      <c r="HQN20" s="270"/>
      <c r="HQO20" s="270"/>
      <c r="HQP20" s="270"/>
      <c r="HQQ20" s="270"/>
      <c r="HQR20" s="270"/>
      <c r="HQS20" s="270"/>
      <c r="HQT20" s="270"/>
      <c r="HQU20" s="270"/>
      <c r="HQV20" s="270"/>
      <c r="HQW20" s="270"/>
      <c r="HQX20" s="270"/>
      <c r="HQY20" s="270"/>
      <c r="HQZ20" s="270"/>
      <c r="HRA20" s="270"/>
      <c r="HRB20" s="270"/>
      <c r="HRC20" s="270"/>
      <c r="HRD20" s="270"/>
      <c r="HRE20" s="270"/>
      <c r="HRF20" s="270"/>
      <c r="HRG20" s="270"/>
      <c r="HRH20" s="270"/>
      <c r="HRI20" s="270"/>
      <c r="HRJ20" s="270"/>
      <c r="HRK20" s="270"/>
      <c r="HRL20" s="270"/>
      <c r="HRM20" s="270"/>
      <c r="HRN20" s="270"/>
      <c r="HRO20" s="270"/>
      <c r="HRP20" s="270"/>
      <c r="HRQ20" s="270"/>
      <c r="HRR20" s="270"/>
      <c r="HRS20" s="270"/>
      <c r="HRT20" s="270"/>
      <c r="HRU20" s="270"/>
      <c r="HRV20" s="270"/>
      <c r="HRW20" s="270"/>
      <c r="HRX20" s="270"/>
      <c r="HRY20" s="270"/>
      <c r="HRZ20" s="270"/>
      <c r="HSA20" s="270"/>
      <c r="HSB20" s="270"/>
      <c r="HSC20" s="270"/>
      <c r="HSD20" s="270"/>
      <c r="HSE20" s="270"/>
      <c r="HSF20" s="270"/>
      <c r="HSG20" s="270"/>
      <c r="HSH20" s="270"/>
      <c r="HSI20" s="270"/>
      <c r="HSJ20" s="270"/>
      <c r="HSK20" s="270"/>
      <c r="HSL20" s="270"/>
      <c r="HSM20" s="270"/>
      <c r="HSN20" s="270"/>
      <c r="HSO20" s="270"/>
      <c r="HSP20" s="270"/>
      <c r="HSQ20" s="270"/>
      <c r="HSR20" s="270"/>
      <c r="HSS20" s="270"/>
      <c r="HST20" s="270"/>
      <c r="HSU20" s="270"/>
      <c r="HSV20" s="270"/>
      <c r="HSW20" s="270"/>
      <c r="HSX20" s="270"/>
      <c r="HSY20" s="270"/>
      <c r="HSZ20" s="270"/>
      <c r="HTA20" s="270"/>
      <c r="HTB20" s="270"/>
      <c r="HTC20" s="270"/>
      <c r="HTD20" s="270"/>
      <c r="HTE20" s="270"/>
      <c r="HTF20" s="270"/>
      <c r="HTG20" s="270"/>
      <c r="HTH20" s="270"/>
      <c r="HTI20" s="270"/>
      <c r="HTJ20" s="270"/>
      <c r="HTK20" s="270"/>
      <c r="HTL20" s="270"/>
      <c r="HTM20" s="270"/>
      <c r="HTN20" s="270"/>
      <c r="HTO20" s="270"/>
      <c r="HTP20" s="270"/>
      <c r="HTQ20" s="270"/>
      <c r="HTR20" s="270"/>
      <c r="HTS20" s="270"/>
      <c r="HTT20" s="270"/>
      <c r="HTU20" s="270"/>
      <c r="HTV20" s="270"/>
      <c r="HTW20" s="270"/>
      <c r="HTX20" s="270"/>
      <c r="HTY20" s="270"/>
      <c r="HTZ20" s="270"/>
      <c r="HUA20" s="270"/>
      <c r="HUB20" s="270"/>
      <c r="HUC20" s="270"/>
      <c r="HUD20" s="270"/>
      <c r="HUE20" s="270"/>
      <c r="HUF20" s="270"/>
      <c r="HUG20" s="270"/>
      <c r="HUH20" s="270"/>
      <c r="HUI20" s="270"/>
      <c r="HUJ20" s="270"/>
      <c r="HUK20" s="270"/>
      <c r="HUL20" s="270"/>
      <c r="HUM20" s="270"/>
      <c r="HUN20" s="270"/>
      <c r="HUO20" s="270"/>
      <c r="HUP20" s="270"/>
      <c r="HUQ20" s="270"/>
      <c r="HUR20" s="270"/>
      <c r="HUS20" s="270"/>
      <c r="HUT20" s="270"/>
      <c r="HUU20" s="270"/>
      <c r="HUV20" s="270"/>
      <c r="HUW20" s="270"/>
      <c r="HUX20" s="270"/>
      <c r="HUY20" s="270"/>
      <c r="HUZ20" s="270"/>
      <c r="HVA20" s="270"/>
      <c r="HVB20" s="270"/>
      <c r="HVC20" s="270"/>
      <c r="HVD20" s="270"/>
      <c r="HVE20" s="270"/>
      <c r="HVF20" s="270"/>
      <c r="HVG20" s="270"/>
      <c r="HVH20" s="270"/>
      <c r="HVI20" s="270"/>
      <c r="HVJ20" s="270"/>
      <c r="HVK20" s="270"/>
      <c r="HVL20" s="270"/>
      <c r="HVM20" s="270"/>
      <c r="HVN20" s="270"/>
      <c r="HVO20" s="270"/>
      <c r="HVP20" s="270"/>
      <c r="HVQ20" s="270"/>
      <c r="HVR20" s="270"/>
      <c r="HVS20" s="270"/>
      <c r="HVT20" s="270"/>
      <c r="HVU20" s="270"/>
      <c r="HVV20" s="270"/>
      <c r="HVW20" s="270"/>
      <c r="HVX20" s="270"/>
      <c r="HVY20" s="270"/>
      <c r="HVZ20" s="270"/>
      <c r="HWA20" s="270"/>
      <c r="HWB20" s="270"/>
      <c r="HWC20" s="270"/>
      <c r="HWD20" s="270"/>
      <c r="HWE20" s="270"/>
      <c r="HWF20" s="270"/>
      <c r="HWG20" s="270"/>
      <c r="HWH20" s="270"/>
      <c r="HWI20" s="270"/>
      <c r="HWJ20" s="270"/>
      <c r="HWK20" s="270"/>
      <c r="HWL20" s="270"/>
      <c r="HWM20" s="270"/>
      <c r="HWN20" s="270"/>
      <c r="HWO20" s="270"/>
      <c r="HWP20" s="270"/>
      <c r="HWQ20" s="270"/>
      <c r="HWR20" s="270"/>
      <c r="HWS20" s="270"/>
      <c r="HWT20" s="270"/>
      <c r="HWU20" s="270"/>
      <c r="HWV20" s="270"/>
      <c r="HWW20" s="270"/>
      <c r="HWX20" s="270"/>
      <c r="HWY20" s="270"/>
      <c r="HWZ20" s="270"/>
      <c r="HXA20" s="270"/>
      <c r="HXB20" s="270"/>
      <c r="HXC20" s="270"/>
      <c r="HXD20" s="270"/>
      <c r="HXE20" s="270"/>
      <c r="HXF20" s="270"/>
      <c r="HXG20" s="270"/>
      <c r="HXH20" s="270"/>
      <c r="HXI20" s="270"/>
      <c r="HXJ20" s="270"/>
      <c r="HXK20" s="270"/>
      <c r="HXL20" s="270"/>
      <c r="HXM20" s="270"/>
      <c r="HXN20" s="270"/>
      <c r="HXO20" s="270"/>
      <c r="HXP20" s="270"/>
      <c r="HXQ20" s="270"/>
      <c r="HXR20" s="270"/>
      <c r="HXS20" s="270"/>
      <c r="HXT20" s="270"/>
      <c r="HXU20" s="270"/>
      <c r="HXV20" s="270"/>
      <c r="HXW20" s="270"/>
      <c r="HXX20" s="270"/>
      <c r="HXY20" s="270"/>
      <c r="HXZ20" s="270"/>
      <c r="HYA20" s="270"/>
      <c r="HYB20" s="270"/>
      <c r="HYC20" s="270"/>
      <c r="HYD20" s="270"/>
      <c r="HYE20" s="270"/>
      <c r="HYF20" s="270"/>
      <c r="HYG20" s="270"/>
      <c r="HYH20" s="270"/>
      <c r="HYI20" s="270"/>
      <c r="HYJ20" s="270"/>
      <c r="HYK20" s="270"/>
      <c r="HYL20" s="270"/>
      <c r="HYM20" s="270"/>
      <c r="HYN20" s="270"/>
      <c r="HYO20" s="270"/>
      <c r="HYP20" s="270"/>
      <c r="HYQ20" s="270"/>
      <c r="HYR20" s="270"/>
      <c r="HYS20" s="270"/>
      <c r="HYT20" s="270"/>
      <c r="HYU20" s="270"/>
      <c r="HYV20" s="270"/>
      <c r="HYW20" s="270"/>
      <c r="HYX20" s="270"/>
      <c r="HYY20" s="270"/>
      <c r="HYZ20" s="270"/>
      <c r="HZA20" s="270"/>
      <c r="HZB20" s="270"/>
      <c r="HZC20" s="270"/>
      <c r="HZD20" s="270"/>
      <c r="HZE20" s="270"/>
      <c r="HZF20" s="270"/>
      <c r="HZG20" s="270"/>
      <c r="HZH20" s="270"/>
      <c r="HZI20" s="270"/>
      <c r="HZJ20" s="270"/>
      <c r="HZK20" s="270"/>
      <c r="HZL20" s="270"/>
      <c r="HZM20" s="270"/>
      <c r="HZN20" s="270"/>
      <c r="HZO20" s="270"/>
      <c r="HZP20" s="270"/>
      <c r="HZQ20" s="270"/>
      <c r="HZR20" s="270"/>
      <c r="HZS20" s="270"/>
      <c r="HZT20" s="270"/>
      <c r="HZU20" s="270"/>
      <c r="HZV20" s="270"/>
      <c r="HZW20" s="270"/>
      <c r="HZX20" s="270"/>
      <c r="HZY20" s="270"/>
      <c r="HZZ20" s="270"/>
      <c r="IAA20" s="270"/>
      <c r="IAB20" s="270"/>
      <c r="IAC20" s="270"/>
      <c r="IAD20" s="270"/>
      <c r="IAE20" s="270"/>
      <c r="IAF20" s="270"/>
      <c r="IAG20" s="270"/>
      <c r="IAH20" s="270"/>
      <c r="IAI20" s="270"/>
      <c r="IAJ20" s="270"/>
      <c r="IAK20" s="270"/>
      <c r="IAL20" s="270"/>
      <c r="IAM20" s="270"/>
      <c r="IAN20" s="270"/>
      <c r="IAO20" s="270"/>
      <c r="IAP20" s="270"/>
      <c r="IAQ20" s="270"/>
      <c r="IAR20" s="270"/>
      <c r="IAS20" s="270"/>
      <c r="IAT20" s="270"/>
      <c r="IAU20" s="270"/>
      <c r="IAV20" s="270"/>
      <c r="IAW20" s="270"/>
      <c r="IAX20" s="270"/>
      <c r="IAY20" s="270"/>
      <c r="IAZ20" s="270"/>
      <c r="IBA20" s="270"/>
      <c r="IBB20" s="270"/>
      <c r="IBC20" s="270"/>
      <c r="IBD20" s="270"/>
      <c r="IBE20" s="270"/>
      <c r="IBF20" s="270"/>
      <c r="IBG20" s="270"/>
      <c r="IBH20" s="270"/>
      <c r="IBI20" s="270"/>
      <c r="IBJ20" s="270"/>
      <c r="IBK20" s="270"/>
      <c r="IBL20" s="270"/>
      <c r="IBM20" s="270"/>
      <c r="IBN20" s="270"/>
      <c r="IBO20" s="270"/>
      <c r="IBP20" s="270"/>
      <c r="IBQ20" s="270"/>
      <c r="IBR20" s="270"/>
      <c r="IBS20" s="270"/>
      <c r="IBT20" s="270"/>
      <c r="IBU20" s="270"/>
      <c r="IBV20" s="270"/>
      <c r="IBW20" s="270"/>
      <c r="IBX20" s="270"/>
      <c r="IBY20" s="270"/>
      <c r="IBZ20" s="270"/>
      <c r="ICA20" s="270"/>
      <c r="ICB20" s="270"/>
      <c r="ICC20" s="270"/>
      <c r="ICD20" s="270"/>
      <c r="ICE20" s="270"/>
      <c r="ICF20" s="270"/>
      <c r="ICG20" s="270"/>
      <c r="ICH20" s="270"/>
      <c r="ICI20" s="270"/>
      <c r="ICJ20" s="270"/>
      <c r="ICK20" s="270"/>
      <c r="ICL20" s="270"/>
      <c r="ICM20" s="270"/>
      <c r="ICN20" s="270"/>
      <c r="ICO20" s="270"/>
      <c r="ICP20" s="270"/>
      <c r="ICQ20" s="270"/>
      <c r="ICR20" s="270"/>
      <c r="ICS20" s="270"/>
      <c r="ICT20" s="270"/>
      <c r="ICU20" s="270"/>
      <c r="ICV20" s="270"/>
      <c r="ICW20" s="270"/>
      <c r="ICX20" s="270"/>
      <c r="ICY20" s="270"/>
      <c r="ICZ20" s="270"/>
      <c r="IDA20" s="270"/>
      <c r="IDB20" s="270"/>
      <c r="IDC20" s="270"/>
      <c r="IDD20" s="270"/>
      <c r="IDE20" s="270"/>
      <c r="IDF20" s="270"/>
      <c r="IDG20" s="270"/>
      <c r="IDH20" s="270"/>
      <c r="IDI20" s="270"/>
      <c r="IDJ20" s="270"/>
      <c r="IDK20" s="270"/>
      <c r="IDL20" s="270"/>
      <c r="IDM20" s="270"/>
      <c r="IDN20" s="270"/>
      <c r="IDO20" s="270"/>
      <c r="IDP20" s="270"/>
      <c r="IDQ20" s="270"/>
      <c r="IDR20" s="270"/>
      <c r="IDS20" s="270"/>
      <c r="IDT20" s="270"/>
      <c r="IDU20" s="270"/>
      <c r="IDV20" s="270"/>
      <c r="IDW20" s="270"/>
      <c r="IDX20" s="270"/>
      <c r="IDY20" s="270"/>
      <c r="IDZ20" s="270"/>
      <c r="IEA20" s="270"/>
      <c r="IEB20" s="270"/>
      <c r="IEC20" s="270"/>
      <c r="IED20" s="270"/>
      <c r="IEE20" s="270"/>
      <c r="IEF20" s="270"/>
      <c r="IEG20" s="270"/>
      <c r="IEH20" s="270"/>
      <c r="IEI20" s="270"/>
      <c r="IEJ20" s="270"/>
      <c r="IEK20" s="270"/>
      <c r="IEL20" s="270"/>
      <c r="IEM20" s="270"/>
      <c r="IEN20" s="270"/>
      <c r="IEO20" s="270"/>
      <c r="IEP20" s="270"/>
      <c r="IEQ20" s="270"/>
      <c r="IER20" s="270"/>
      <c r="IES20" s="270"/>
      <c r="IET20" s="270"/>
      <c r="IEU20" s="270"/>
      <c r="IEV20" s="270"/>
      <c r="IEW20" s="270"/>
      <c r="IEX20" s="270"/>
      <c r="IEY20" s="270"/>
      <c r="IEZ20" s="270"/>
      <c r="IFA20" s="270"/>
      <c r="IFB20" s="270"/>
      <c r="IFC20" s="270"/>
      <c r="IFD20" s="270"/>
      <c r="IFE20" s="270"/>
      <c r="IFF20" s="270"/>
      <c r="IFG20" s="270"/>
      <c r="IFH20" s="270"/>
      <c r="IFI20" s="270"/>
      <c r="IFJ20" s="270"/>
      <c r="IFK20" s="270"/>
      <c r="IFL20" s="270"/>
      <c r="IFM20" s="270"/>
      <c r="IFN20" s="270"/>
      <c r="IFO20" s="270"/>
      <c r="IFP20" s="270"/>
      <c r="IFQ20" s="270"/>
      <c r="IFR20" s="270"/>
      <c r="IFS20" s="270"/>
      <c r="IFT20" s="270"/>
      <c r="IFU20" s="270"/>
      <c r="IFV20" s="270"/>
      <c r="IFW20" s="270"/>
      <c r="IFX20" s="270"/>
      <c r="IFY20" s="270"/>
      <c r="IFZ20" s="270"/>
      <c r="IGA20" s="270"/>
      <c r="IGB20" s="270"/>
      <c r="IGC20" s="270"/>
      <c r="IGD20" s="270"/>
      <c r="IGE20" s="270"/>
      <c r="IGF20" s="270"/>
      <c r="IGG20" s="270"/>
      <c r="IGH20" s="270"/>
      <c r="IGI20" s="270"/>
      <c r="IGJ20" s="270"/>
      <c r="IGK20" s="270"/>
      <c r="IGL20" s="270"/>
      <c r="IGM20" s="270"/>
      <c r="IGN20" s="270"/>
      <c r="IGO20" s="270"/>
      <c r="IGP20" s="270"/>
      <c r="IGQ20" s="270"/>
      <c r="IGR20" s="270"/>
      <c r="IGS20" s="270"/>
      <c r="IGT20" s="270"/>
      <c r="IGU20" s="270"/>
      <c r="IGV20" s="270"/>
      <c r="IGW20" s="270"/>
      <c r="IGX20" s="270"/>
      <c r="IGY20" s="270"/>
      <c r="IGZ20" s="270"/>
      <c r="IHA20" s="270"/>
      <c r="IHB20" s="270"/>
      <c r="IHC20" s="270"/>
      <c r="IHD20" s="270"/>
      <c r="IHE20" s="270"/>
      <c r="IHF20" s="270"/>
      <c r="IHG20" s="270"/>
      <c r="IHH20" s="270"/>
      <c r="IHI20" s="270"/>
      <c r="IHJ20" s="270"/>
      <c r="IHK20" s="270"/>
      <c r="IHL20" s="270"/>
      <c r="IHM20" s="270"/>
      <c r="IHN20" s="270"/>
      <c r="IHO20" s="270"/>
      <c r="IHP20" s="270"/>
      <c r="IHQ20" s="270"/>
      <c r="IHR20" s="270"/>
      <c r="IHS20" s="270"/>
      <c r="IHT20" s="270"/>
      <c r="IHU20" s="270"/>
      <c r="IHV20" s="270"/>
      <c r="IHW20" s="270"/>
      <c r="IHX20" s="270"/>
      <c r="IHY20" s="270"/>
      <c r="IHZ20" s="270"/>
      <c r="IIA20" s="270"/>
      <c r="IIB20" s="270"/>
      <c r="IIC20" s="270"/>
      <c r="IID20" s="270"/>
      <c r="IIE20" s="270"/>
      <c r="IIF20" s="270"/>
      <c r="IIG20" s="270"/>
      <c r="IIH20" s="270"/>
      <c r="III20" s="270"/>
      <c r="IIJ20" s="270"/>
      <c r="IIK20" s="270"/>
      <c r="IIL20" s="270"/>
      <c r="IIM20" s="270"/>
      <c r="IIN20" s="270"/>
      <c r="IIO20" s="270"/>
      <c r="IIP20" s="270"/>
      <c r="IIQ20" s="270"/>
      <c r="IIR20" s="270"/>
      <c r="IIS20" s="270"/>
      <c r="IIT20" s="270"/>
      <c r="IIU20" s="270"/>
      <c r="IIV20" s="270"/>
      <c r="IIW20" s="270"/>
      <c r="IIX20" s="270"/>
      <c r="IIY20" s="270"/>
      <c r="IIZ20" s="270"/>
      <c r="IJA20" s="270"/>
      <c r="IJB20" s="270"/>
      <c r="IJC20" s="270"/>
      <c r="IJD20" s="270"/>
      <c r="IJE20" s="270"/>
      <c r="IJF20" s="270"/>
      <c r="IJG20" s="270"/>
      <c r="IJH20" s="270"/>
      <c r="IJI20" s="270"/>
      <c r="IJJ20" s="270"/>
      <c r="IJK20" s="270"/>
      <c r="IJL20" s="270"/>
      <c r="IJM20" s="270"/>
      <c r="IJN20" s="270"/>
      <c r="IJO20" s="270"/>
      <c r="IJP20" s="270"/>
      <c r="IJQ20" s="270"/>
      <c r="IJR20" s="270"/>
      <c r="IJS20" s="270"/>
      <c r="IJT20" s="270"/>
      <c r="IJU20" s="270"/>
      <c r="IJV20" s="270"/>
      <c r="IJW20" s="270"/>
      <c r="IJX20" s="270"/>
      <c r="IJY20" s="270"/>
      <c r="IJZ20" s="270"/>
      <c r="IKA20" s="270"/>
      <c r="IKB20" s="270"/>
      <c r="IKC20" s="270"/>
      <c r="IKD20" s="270"/>
      <c r="IKE20" s="270"/>
      <c r="IKF20" s="270"/>
      <c r="IKG20" s="270"/>
      <c r="IKH20" s="270"/>
      <c r="IKI20" s="270"/>
      <c r="IKJ20" s="270"/>
      <c r="IKK20" s="270"/>
      <c r="IKL20" s="270"/>
      <c r="IKM20" s="270"/>
      <c r="IKN20" s="270"/>
      <c r="IKO20" s="270"/>
      <c r="IKP20" s="270"/>
      <c r="IKQ20" s="270"/>
      <c r="IKR20" s="270"/>
      <c r="IKS20" s="270"/>
      <c r="IKT20" s="270"/>
      <c r="IKU20" s="270"/>
      <c r="IKV20" s="270"/>
      <c r="IKW20" s="270"/>
      <c r="IKX20" s="270"/>
      <c r="IKY20" s="270"/>
      <c r="IKZ20" s="270"/>
      <c r="ILA20" s="270"/>
      <c r="ILB20" s="270"/>
      <c r="ILC20" s="270"/>
      <c r="ILD20" s="270"/>
      <c r="ILE20" s="270"/>
      <c r="ILF20" s="270"/>
      <c r="ILG20" s="270"/>
      <c r="ILH20" s="270"/>
      <c r="ILI20" s="270"/>
      <c r="ILJ20" s="270"/>
      <c r="ILK20" s="270"/>
      <c r="ILL20" s="270"/>
      <c r="ILM20" s="270"/>
      <c r="ILN20" s="270"/>
      <c r="ILO20" s="270"/>
      <c r="ILP20" s="270"/>
      <c r="ILQ20" s="270"/>
      <c r="ILR20" s="270"/>
      <c r="ILS20" s="270"/>
      <c r="ILT20" s="270"/>
      <c r="ILU20" s="270"/>
      <c r="ILV20" s="270"/>
      <c r="ILW20" s="270"/>
      <c r="ILX20" s="270"/>
      <c r="ILY20" s="270"/>
      <c r="ILZ20" s="270"/>
      <c r="IMA20" s="270"/>
      <c r="IMB20" s="270"/>
      <c r="IMC20" s="270"/>
      <c r="IMD20" s="270"/>
      <c r="IME20" s="270"/>
      <c r="IMF20" s="270"/>
      <c r="IMG20" s="270"/>
      <c r="IMH20" s="270"/>
      <c r="IMI20" s="270"/>
      <c r="IMJ20" s="270"/>
      <c r="IMK20" s="270"/>
      <c r="IML20" s="270"/>
      <c r="IMM20" s="270"/>
      <c r="IMN20" s="270"/>
      <c r="IMO20" s="270"/>
      <c r="IMP20" s="270"/>
      <c r="IMQ20" s="270"/>
      <c r="IMR20" s="270"/>
      <c r="IMS20" s="270"/>
      <c r="IMT20" s="270"/>
      <c r="IMU20" s="270"/>
      <c r="IMV20" s="270"/>
      <c r="IMW20" s="270"/>
      <c r="IMX20" s="270"/>
      <c r="IMY20" s="270"/>
      <c r="IMZ20" s="270"/>
      <c r="INA20" s="270"/>
      <c r="INB20" s="270"/>
      <c r="INC20" s="270"/>
      <c r="IND20" s="270"/>
      <c r="INE20" s="270"/>
      <c r="INF20" s="270"/>
      <c r="ING20" s="270"/>
      <c r="INH20" s="270"/>
      <c r="INI20" s="270"/>
      <c r="INJ20" s="270"/>
      <c r="INK20" s="270"/>
      <c r="INL20" s="270"/>
      <c r="INM20" s="270"/>
      <c r="INN20" s="270"/>
      <c r="INO20" s="270"/>
      <c r="INP20" s="270"/>
      <c r="INQ20" s="270"/>
      <c r="INR20" s="270"/>
      <c r="INS20" s="270"/>
      <c r="INT20" s="270"/>
      <c r="INU20" s="270"/>
      <c r="INV20" s="270"/>
      <c r="INW20" s="270"/>
      <c r="INX20" s="270"/>
      <c r="INY20" s="270"/>
      <c r="INZ20" s="270"/>
      <c r="IOA20" s="270"/>
      <c r="IOB20" s="270"/>
      <c r="IOC20" s="270"/>
      <c r="IOD20" s="270"/>
      <c r="IOE20" s="270"/>
      <c r="IOF20" s="270"/>
      <c r="IOG20" s="270"/>
      <c r="IOH20" s="270"/>
      <c r="IOI20" s="270"/>
      <c r="IOJ20" s="270"/>
      <c r="IOK20" s="270"/>
      <c r="IOL20" s="270"/>
      <c r="IOM20" s="270"/>
      <c r="ION20" s="270"/>
      <c r="IOO20" s="270"/>
      <c r="IOP20" s="270"/>
      <c r="IOQ20" s="270"/>
      <c r="IOR20" s="270"/>
      <c r="IOS20" s="270"/>
      <c r="IOT20" s="270"/>
      <c r="IOU20" s="270"/>
      <c r="IOV20" s="270"/>
      <c r="IOW20" s="270"/>
      <c r="IOX20" s="270"/>
      <c r="IOY20" s="270"/>
      <c r="IOZ20" s="270"/>
      <c r="IPA20" s="270"/>
      <c r="IPB20" s="270"/>
      <c r="IPC20" s="270"/>
      <c r="IPD20" s="270"/>
      <c r="IPE20" s="270"/>
      <c r="IPF20" s="270"/>
      <c r="IPG20" s="270"/>
      <c r="IPH20" s="270"/>
      <c r="IPI20" s="270"/>
      <c r="IPJ20" s="270"/>
      <c r="IPK20" s="270"/>
      <c r="IPL20" s="270"/>
      <c r="IPM20" s="270"/>
      <c r="IPN20" s="270"/>
      <c r="IPO20" s="270"/>
      <c r="IPP20" s="270"/>
      <c r="IPQ20" s="270"/>
      <c r="IPR20" s="270"/>
      <c r="IPS20" s="270"/>
      <c r="IPT20" s="270"/>
      <c r="IPU20" s="270"/>
      <c r="IPV20" s="270"/>
      <c r="IPW20" s="270"/>
      <c r="IPX20" s="270"/>
      <c r="IPY20" s="270"/>
      <c r="IPZ20" s="270"/>
      <c r="IQA20" s="270"/>
      <c r="IQB20" s="270"/>
      <c r="IQC20" s="270"/>
      <c r="IQD20" s="270"/>
      <c r="IQE20" s="270"/>
      <c r="IQF20" s="270"/>
      <c r="IQG20" s="270"/>
      <c r="IQH20" s="270"/>
      <c r="IQI20" s="270"/>
      <c r="IQJ20" s="270"/>
      <c r="IQK20" s="270"/>
      <c r="IQL20" s="270"/>
      <c r="IQM20" s="270"/>
      <c r="IQN20" s="270"/>
      <c r="IQO20" s="270"/>
      <c r="IQP20" s="270"/>
      <c r="IQQ20" s="270"/>
      <c r="IQR20" s="270"/>
      <c r="IQS20" s="270"/>
      <c r="IQT20" s="270"/>
      <c r="IQU20" s="270"/>
      <c r="IQV20" s="270"/>
      <c r="IQW20" s="270"/>
      <c r="IQX20" s="270"/>
      <c r="IQY20" s="270"/>
      <c r="IQZ20" s="270"/>
      <c r="IRA20" s="270"/>
      <c r="IRB20" s="270"/>
      <c r="IRC20" s="270"/>
      <c r="IRD20" s="270"/>
      <c r="IRE20" s="270"/>
      <c r="IRF20" s="270"/>
      <c r="IRG20" s="270"/>
      <c r="IRH20" s="270"/>
      <c r="IRI20" s="270"/>
      <c r="IRJ20" s="270"/>
      <c r="IRK20" s="270"/>
      <c r="IRL20" s="270"/>
      <c r="IRM20" s="270"/>
      <c r="IRN20" s="270"/>
      <c r="IRO20" s="270"/>
      <c r="IRP20" s="270"/>
      <c r="IRQ20" s="270"/>
      <c r="IRR20" s="270"/>
      <c r="IRS20" s="270"/>
      <c r="IRT20" s="270"/>
      <c r="IRU20" s="270"/>
      <c r="IRV20" s="270"/>
      <c r="IRW20" s="270"/>
      <c r="IRX20" s="270"/>
      <c r="IRY20" s="270"/>
      <c r="IRZ20" s="270"/>
      <c r="ISA20" s="270"/>
      <c r="ISB20" s="270"/>
      <c r="ISC20" s="270"/>
      <c r="ISD20" s="270"/>
      <c r="ISE20" s="270"/>
      <c r="ISF20" s="270"/>
      <c r="ISG20" s="270"/>
      <c r="ISH20" s="270"/>
      <c r="ISI20" s="270"/>
      <c r="ISJ20" s="270"/>
      <c r="ISK20" s="270"/>
      <c r="ISL20" s="270"/>
      <c r="ISM20" s="270"/>
      <c r="ISN20" s="270"/>
      <c r="ISO20" s="270"/>
      <c r="ISP20" s="270"/>
      <c r="ISQ20" s="270"/>
      <c r="ISR20" s="270"/>
      <c r="ISS20" s="270"/>
      <c r="IST20" s="270"/>
      <c r="ISU20" s="270"/>
      <c r="ISV20" s="270"/>
      <c r="ISW20" s="270"/>
      <c r="ISX20" s="270"/>
      <c r="ISY20" s="270"/>
      <c r="ISZ20" s="270"/>
      <c r="ITA20" s="270"/>
      <c r="ITB20" s="270"/>
      <c r="ITC20" s="270"/>
      <c r="ITD20" s="270"/>
      <c r="ITE20" s="270"/>
      <c r="ITF20" s="270"/>
      <c r="ITG20" s="270"/>
      <c r="ITH20" s="270"/>
      <c r="ITI20" s="270"/>
      <c r="ITJ20" s="270"/>
      <c r="ITK20" s="270"/>
      <c r="ITL20" s="270"/>
      <c r="ITM20" s="270"/>
      <c r="ITN20" s="270"/>
      <c r="ITO20" s="270"/>
      <c r="ITP20" s="270"/>
      <c r="ITQ20" s="270"/>
      <c r="ITR20" s="270"/>
      <c r="ITS20" s="270"/>
      <c r="ITT20" s="270"/>
      <c r="ITU20" s="270"/>
      <c r="ITV20" s="270"/>
      <c r="ITW20" s="270"/>
      <c r="ITX20" s="270"/>
      <c r="ITY20" s="270"/>
      <c r="ITZ20" s="270"/>
      <c r="IUA20" s="270"/>
      <c r="IUB20" s="270"/>
      <c r="IUC20" s="270"/>
      <c r="IUD20" s="270"/>
      <c r="IUE20" s="270"/>
      <c r="IUF20" s="270"/>
      <c r="IUG20" s="270"/>
      <c r="IUH20" s="270"/>
      <c r="IUI20" s="270"/>
      <c r="IUJ20" s="270"/>
      <c r="IUK20" s="270"/>
      <c r="IUL20" s="270"/>
      <c r="IUM20" s="270"/>
      <c r="IUN20" s="270"/>
      <c r="IUO20" s="270"/>
      <c r="IUP20" s="270"/>
      <c r="IUQ20" s="270"/>
      <c r="IUR20" s="270"/>
      <c r="IUS20" s="270"/>
      <c r="IUT20" s="270"/>
      <c r="IUU20" s="270"/>
      <c r="IUV20" s="270"/>
      <c r="IUW20" s="270"/>
      <c r="IUX20" s="270"/>
      <c r="IUY20" s="270"/>
      <c r="IUZ20" s="270"/>
      <c r="IVA20" s="270"/>
      <c r="IVB20" s="270"/>
      <c r="IVC20" s="270"/>
      <c r="IVD20" s="270"/>
      <c r="IVE20" s="270"/>
      <c r="IVF20" s="270"/>
      <c r="IVG20" s="270"/>
      <c r="IVH20" s="270"/>
      <c r="IVI20" s="270"/>
      <c r="IVJ20" s="270"/>
      <c r="IVK20" s="270"/>
      <c r="IVL20" s="270"/>
      <c r="IVM20" s="270"/>
      <c r="IVN20" s="270"/>
      <c r="IVO20" s="270"/>
      <c r="IVP20" s="270"/>
      <c r="IVQ20" s="270"/>
      <c r="IVR20" s="270"/>
      <c r="IVS20" s="270"/>
      <c r="IVT20" s="270"/>
      <c r="IVU20" s="270"/>
      <c r="IVV20" s="270"/>
      <c r="IVW20" s="270"/>
      <c r="IVX20" s="270"/>
      <c r="IVY20" s="270"/>
      <c r="IVZ20" s="270"/>
      <c r="IWA20" s="270"/>
      <c r="IWB20" s="270"/>
      <c r="IWC20" s="270"/>
      <c r="IWD20" s="270"/>
      <c r="IWE20" s="270"/>
      <c r="IWF20" s="270"/>
      <c r="IWG20" s="270"/>
      <c r="IWH20" s="270"/>
      <c r="IWI20" s="270"/>
      <c r="IWJ20" s="270"/>
      <c r="IWK20" s="270"/>
      <c r="IWL20" s="270"/>
      <c r="IWM20" s="270"/>
      <c r="IWN20" s="270"/>
      <c r="IWO20" s="270"/>
      <c r="IWP20" s="270"/>
      <c r="IWQ20" s="270"/>
      <c r="IWR20" s="270"/>
      <c r="IWS20" s="270"/>
      <c r="IWT20" s="270"/>
      <c r="IWU20" s="270"/>
      <c r="IWV20" s="270"/>
      <c r="IWW20" s="270"/>
      <c r="IWX20" s="270"/>
      <c r="IWY20" s="270"/>
      <c r="IWZ20" s="270"/>
      <c r="IXA20" s="270"/>
      <c r="IXB20" s="270"/>
      <c r="IXC20" s="270"/>
      <c r="IXD20" s="270"/>
      <c r="IXE20" s="270"/>
      <c r="IXF20" s="270"/>
      <c r="IXG20" s="270"/>
      <c r="IXH20" s="270"/>
      <c r="IXI20" s="270"/>
      <c r="IXJ20" s="270"/>
      <c r="IXK20" s="270"/>
      <c r="IXL20" s="270"/>
      <c r="IXM20" s="270"/>
      <c r="IXN20" s="270"/>
      <c r="IXO20" s="270"/>
      <c r="IXP20" s="270"/>
      <c r="IXQ20" s="270"/>
      <c r="IXR20" s="270"/>
      <c r="IXS20" s="270"/>
      <c r="IXT20" s="270"/>
      <c r="IXU20" s="270"/>
      <c r="IXV20" s="270"/>
      <c r="IXW20" s="270"/>
      <c r="IXX20" s="270"/>
      <c r="IXY20" s="270"/>
      <c r="IXZ20" s="270"/>
      <c r="IYA20" s="270"/>
      <c r="IYB20" s="270"/>
      <c r="IYC20" s="270"/>
      <c r="IYD20" s="270"/>
      <c r="IYE20" s="270"/>
      <c r="IYF20" s="270"/>
      <c r="IYG20" s="270"/>
      <c r="IYH20" s="270"/>
      <c r="IYI20" s="270"/>
      <c r="IYJ20" s="270"/>
      <c r="IYK20" s="270"/>
      <c r="IYL20" s="270"/>
      <c r="IYM20" s="270"/>
      <c r="IYN20" s="270"/>
      <c r="IYO20" s="270"/>
      <c r="IYP20" s="270"/>
      <c r="IYQ20" s="270"/>
      <c r="IYR20" s="270"/>
      <c r="IYS20" s="270"/>
      <c r="IYT20" s="270"/>
      <c r="IYU20" s="270"/>
      <c r="IYV20" s="270"/>
      <c r="IYW20" s="270"/>
      <c r="IYX20" s="270"/>
      <c r="IYY20" s="270"/>
      <c r="IYZ20" s="270"/>
      <c r="IZA20" s="270"/>
      <c r="IZB20" s="270"/>
      <c r="IZC20" s="270"/>
      <c r="IZD20" s="270"/>
      <c r="IZE20" s="270"/>
      <c r="IZF20" s="270"/>
      <c r="IZG20" s="270"/>
      <c r="IZH20" s="270"/>
      <c r="IZI20" s="270"/>
      <c r="IZJ20" s="270"/>
      <c r="IZK20" s="270"/>
      <c r="IZL20" s="270"/>
      <c r="IZM20" s="270"/>
      <c r="IZN20" s="270"/>
      <c r="IZO20" s="270"/>
      <c r="IZP20" s="270"/>
      <c r="IZQ20" s="270"/>
      <c r="IZR20" s="270"/>
      <c r="IZS20" s="270"/>
      <c r="IZT20" s="270"/>
      <c r="IZU20" s="270"/>
      <c r="IZV20" s="270"/>
      <c r="IZW20" s="270"/>
      <c r="IZX20" s="270"/>
      <c r="IZY20" s="270"/>
      <c r="IZZ20" s="270"/>
      <c r="JAA20" s="270"/>
      <c r="JAB20" s="270"/>
      <c r="JAC20" s="270"/>
      <c r="JAD20" s="270"/>
      <c r="JAE20" s="270"/>
      <c r="JAF20" s="270"/>
      <c r="JAG20" s="270"/>
      <c r="JAH20" s="270"/>
      <c r="JAI20" s="270"/>
      <c r="JAJ20" s="270"/>
      <c r="JAK20" s="270"/>
      <c r="JAL20" s="270"/>
      <c r="JAM20" s="270"/>
      <c r="JAN20" s="270"/>
      <c r="JAO20" s="270"/>
      <c r="JAP20" s="270"/>
      <c r="JAQ20" s="270"/>
      <c r="JAR20" s="270"/>
      <c r="JAS20" s="270"/>
      <c r="JAT20" s="270"/>
      <c r="JAU20" s="270"/>
      <c r="JAV20" s="270"/>
      <c r="JAW20" s="270"/>
      <c r="JAX20" s="270"/>
      <c r="JAY20" s="270"/>
      <c r="JAZ20" s="270"/>
      <c r="JBA20" s="270"/>
      <c r="JBB20" s="270"/>
      <c r="JBC20" s="270"/>
      <c r="JBD20" s="270"/>
      <c r="JBE20" s="270"/>
      <c r="JBF20" s="270"/>
      <c r="JBG20" s="270"/>
      <c r="JBH20" s="270"/>
      <c r="JBI20" s="270"/>
      <c r="JBJ20" s="270"/>
      <c r="JBK20" s="270"/>
      <c r="JBL20" s="270"/>
      <c r="JBM20" s="270"/>
      <c r="JBN20" s="270"/>
      <c r="JBO20" s="270"/>
      <c r="JBP20" s="270"/>
      <c r="JBQ20" s="270"/>
      <c r="JBR20" s="270"/>
      <c r="JBS20" s="270"/>
      <c r="JBT20" s="270"/>
      <c r="JBU20" s="270"/>
      <c r="JBV20" s="270"/>
      <c r="JBW20" s="270"/>
      <c r="JBX20" s="270"/>
      <c r="JBY20" s="270"/>
      <c r="JBZ20" s="270"/>
      <c r="JCA20" s="270"/>
      <c r="JCB20" s="270"/>
      <c r="JCC20" s="270"/>
      <c r="JCD20" s="270"/>
      <c r="JCE20" s="270"/>
      <c r="JCF20" s="270"/>
      <c r="JCG20" s="270"/>
      <c r="JCH20" s="270"/>
      <c r="JCI20" s="270"/>
      <c r="JCJ20" s="270"/>
      <c r="JCK20" s="270"/>
      <c r="JCL20" s="270"/>
      <c r="JCM20" s="270"/>
      <c r="JCN20" s="270"/>
      <c r="JCO20" s="270"/>
      <c r="JCP20" s="270"/>
      <c r="JCQ20" s="270"/>
      <c r="JCR20" s="270"/>
      <c r="JCS20" s="270"/>
      <c r="JCT20" s="270"/>
      <c r="JCU20" s="270"/>
      <c r="JCV20" s="270"/>
      <c r="JCW20" s="270"/>
      <c r="JCX20" s="270"/>
      <c r="JCY20" s="270"/>
      <c r="JCZ20" s="270"/>
      <c r="JDA20" s="270"/>
      <c r="JDB20" s="270"/>
      <c r="JDC20" s="270"/>
      <c r="JDD20" s="270"/>
      <c r="JDE20" s="270"/>
      <c r="JDF20" s="270"/>
      <c r="JDG20" s="270"/>
      <c r="JDH20" s="270"/>
      <c r="JDI20" s="270"/>
      <c r="JDJ20" s="270"/>
      <c r="JDK20" s="270"/>
      <c r="JDL20" s="270"/>
      <c r="JDM20" s="270"/>
      <c r="JDN20" s="270"/>
      <c r="JDO20" s="270"/>
      <c r="JDP20" s="270"/>
      <c r="JDQ20" s="270"/>
      <c r="JDR20" s="270"/>
      <c r="JDS20" s="270"/>
      <c r="JDT20" s="270"/>
      <c r="JDU20" s="270"/>
      <c r="JDV20" s="270"/>
      <c r="JDW20" s="270"/>
      <c r="JDX20" s="270"/>
      <c r="JDY20" s="270"/>
      <c r="JDZ20" s="270"/>
      <c r="JEA20" s="270"/>
      <c r="JEB20" s="270"/>
      <c r="JEC20" s="270"/>
      <c r="JED20" s="270"/>
      <c r="JEE20" s="270"/>
      <c r="JEF20" s="270"/>
      <c r="JEG20" s="270"/>
      <c r="JEH20" s="270"/>
      <c r="JEI20" s="270"/>
      <c r="JEJ20" s="270"/>
      <c r="JEK20" s="270"/>
      <c r="JEL20" s="270"/>
      <c r="JEM20" s="270"/>
      <c r="JEN20" s="270"/>
      <c r="JEO20" s="270"/>
      <c r="JEP20" s="270"/>
      <c r="JEQ20" s="270"/>
      <c r="JER20" s="270"/>
      <c r="JES20" s="270"/>
      <c r="JET20" s="270"/>
      <c r="JEU20" s="270"/>
      <c r="JEV20" s="270"/>
      <c r="JEW20" s="270"/>
      <c r="JEX20" s="270"/>
      <c r="JEY20" s="270"/>
      <c r="JEZ20" s="270"/>
      <c r="JFA20" s="270"/>
      <c r="JFB20" s="270"/>
      <c r="JFC20" s="270"/>
      <c r="JFD20" s="270"/>
      <c r="JFE20" s="270"/>
      <c r="JFF20" s="270"/>
      <c r="JFG20" s="270"/>
      <c r="JFH20" s="270"/>
      <c r="JFI20" s="270"/>
      <c r="JFJ20" s="270"/>
      <c r="JFK20" s="270"/>
      <c r="JFL20" s="270"/>
      <c r="JFM20" s="270"/>
      <c r="JFN20" s="270"/>
      <c r="JFO20" s="270"/>
      <c r="JFP20" s="270"/>
      <c r="JFQ20" s="270"/>
      <c r="JFR20" s="270"/>
      <c r="JFS20" s="270"/>
      <c r="JFT20" s="270"/>
      <c r="JFU20" s="270"/>
      <c r="JFV20" s="270"/>
      <c r="JFW20" s="270"/>
      <c r="JFX20" s="270"/>
      <c r="JFY20" s="270"/>
      <c r="JFZ20" s="270"/>
      <c r="JGA20" s="270"/>
      <c r="JGB20" s="270"/>
      <c r="JGC20" s="270"/>
      <c r="JGD20" s="270"/>
      <c r="JGE20" s="270"/>
      <c r="JGF20" s="270"/>
      <c r="JGG20" s="270"/>
      <c r="JGH20" s="270"/>
      <c r="JGI20" s="270"/>
      <c r="JGJ20" s="270"/>
      <c r="JGK20" s="270"/>
      <c r="JGL20" s="270"/>
      <c r="JGM20" s="270"/>
      <c r="JGN20" s="270"/>
      <c r="JGO20" s="270"/>
      <c r="JGP20" s="270"/>
      <c r="JGQ20" s="270"/>
      <c r="JGR20" s="270"/>
      <c r="JGS20" s="270"/>
      <c r="JGT20" s="270"/>
      <c r="JGU20" s="270"/>
      <c r="JGV20" s="270"/>
      <c r="JGW20" s="270"/>
      <c r="JGX20" s="270"/>
      <c r="JGY20" s="270"/>
      <c r="JGZ20" s="270"/>
      <c r="JHA20" s="270"/>
      <c r="JHB20" s="270"/>
      <c r="JHC20" s="270"/>
      <c r="JHD20" s="270"/>
      <c r="JHE20" s="270"/>
      <c r="JHF20" s="270"/>
      <c r="JHG20" s="270"/>
      <c r="JHH20" s="270"/>
      <c r="JHI20" s="270"/>
      <c r="JHJ20" s="270"/>
      <c r="JHK20" s="270"/>
      <c r="JHL20" s="270"/>
      <c r="JHM20" s="270"/>
      <c r="JHN20" s="270"/>
      <c r="JHO20" s="270"/>
      <c r="JHP20" s="270"/>
      <c r="JHQ20" s="270"/>
      <c r="JHR20" s="270"/>
      <c r="JHS20" s="270"/>
      <c r="JHT20" s="270"/>
      <c r="JHU20" s="270"/>
      <c r="JHV20" s="270"/>
      <c r="JHW20" s="270"/>
      <c r="JHX20" s="270"/>
      <c r="JHY20" s="270"/>
      <c r="JHZ20" s="270"/>
      <c r="JIA20" s="270"/>
      <c r="JIB20" s="270"/>
      <c r="JIC20" s="270"/>
      <c r="JID20" s="270"/>
      <c r="JIE20" s="270"/>
      <c r="JIF20" s="270"/>
      <c r="JIG20" s="270"/>
      <c r="JIH20" s="270"/>
      <c r="JII20" s="270"/>
      <c r="JIJ20" s="270"/>
      <c r="JIK20" s="270"/>
      <c r="JIL20" s="270"/>
      <c r="JIM20" s="270"/>
      <c r="JIN20" s="270"/>
      <c r="JIO20" s="270"/>
      <c r="JIP20" s="270"/>
      <c r="JIQ20" s="270"/>
      <c r="JIR20" s="270"/>
      <c r="JIS20" s="270"/>
      <c r="JIT20" s="270"/>
      <c r="JIU20" s="270"/>
      <c r="JIV20" s="270"/>
      <c r="JIW20" s="270"/>
      <c r="JIX20" s="270"/>
      <c r="JIY20" s="270"/>
      <c r="JIZ20" s="270"/>
      <c r="JJA20" s="270"/>
      <c r="JJB20" s="270"/>
      <c r="JJC20" s="270"/>
      <c r="JJD20" s="270"/>
      <c r="JJE20" s="270"/>
      <c r="JJF20" s="270"/>
      <c r="JJG20" s="270"/>
      <c r="JJH20" s="270"/>
      <c r="JJI20" s="270"/>
      <c r="JJJ20" s="270"/>
      <c r="JJK20" s="270"/>
      <c r="JJL20" s="270"/>
      <c r="JJM20" s="270"/>
      <c r="JJN20" s="270"/>
      <c r="JJO20" s="270"/>
      <c r="JJP20" s="270"/>
      <c r="JJQ20" s="270"/>
      <c r="JJR20" s="270"/>
      <c r="JJS20" s="270"/>
      <c r="JJT20" s="270"/>
      <c r="JJU20" s="270"/>
      <c r="JJV20" s="270"/>
      <c r="JJW20" s="270"/>
      <c r="JJX20" s="270"/>
      <c r="JJY20" s="270"/>
      <c r="JJZ20" s="270"/>
      <c r="JKA20" s="270"/>
      <c r="JKB20" s="270"/>
      <c r="JKC20" s="270"/>
      <c r="JKD20" s="270"/>
      <c r="JKE20" s="270"/>
      <c r="JKF20" s="270"/>
      <c r="JKG20" s="270"/>
      <c r="JKH20" s="270"/>
      <c r="JKI20" s="270"/>
      <c r="JKJ20" s="270"/>
      <c r="JKK20" s="270"/>
      <c r="JKL20" s="270"/>
      <c r="JKM20" s="270"/>
      <c r="JKN20" s="270"/>
      <c r="JKO20" s="270"/>
      <c r="JKP20" s="270"/>
      <c r="JKQ20" s="270"/>
      <c r="JKR20" s="270"/>
      <c r="JKS20" s="270"/>
      <c r="JKT20" s="270"/>
      <c r="JKU20" s="270"/>
      <c r="JKV20" s="270"/>
      <c r="JKW20" s="270"/>
      <c r="JKX20" s="270"/>
      <c r="JKY20" s="270"/>
      <c r="JKZ20" s="270"/>
      <c r="JLA20" s="270"/>
      <c r="JLB20" s="270"/>
      <c r="JLC20" s="270"/>
      <c r="JLD20" s="270"/>
      <c r="JLE20" s="270"/>
      <c r="JLF20" s="270"/>
      <c r="JLG20" s="270"/>
      <c r="JLH20" s="270"/>
      <c r="JLI20" s="270"/>
      <c r="JLJ20" s="270"/>
      <c r="JLK20" s="270"/>
      <c r="JLL20" s="270"/>
      <c r="JLM20" s="270"/>
      <c r="JLN20" s="270"/>
      <c r="JLO20" s="270"/>
      <c r="JLP20" s="270"/>
      <c r="JLQ20" s="270"/>
      <c r="JLR20" s="270"/>
      <c r="JLS20" s="270"/>
      <c r="JLT20" s="270"/>
      <c r="JLU20" s="270"/>
      <c r="JLV20" s="270"/>
      <c r="JLW20" s="270"/>
      <c r="JLX20" s="270"/>
      <c r="JLY20" s="270"/>
      <c r="JLZ20" s="270"/>
      <c r="JMA20" s="270"/>
      <c r="JMB20" s="270"/>
      <c r="JMC20" s="270"/>
      <c r="JMD20" s="270"/>
      <c r="JME20" s="270"/>
      <c r="JMF20" s="270"/>
      <c r="JMG20" s="270"/>
      <c r="JMH20" s="270"/>
      <c r="JMI20" s="270"/>
      <c r="JMJ20" s="270"/>
      <c r="JMK20" s="270"/>
      <c r="JML20" s="270"/>
      <c r="JMM20" s="270"/>
      <c r="JMN20" s="270"/>
      <c r="JMO20" s="270"/>
      <c r="JMP20" s="270"/>
      <c r="JMQ20" s="270"/>
      <c r="JMR20" s="270"/>
      <c r="JMS20" s="270"/>
      <c r="JMT20" s="270"/>
      <c r="JMU20" s="270"/>
      <c r="JMV20" s="270"/>
      <c r="JMW20" s="270"/>
      <c r="JMX20" s="270"/>
      <c r="JMY20" s="270"/>
      <c r="JMZ20" s="270"/>
      <c r="JNA20" s="270"/>
      <c r="JNB20" s="270"/>
      <c r="JNC20" s="270"/>
      <c r="JND20" s="270"/>
      <c r="JNE20" s="270"/>
      <c r="JNF20" s="270"/>
      <c r="JNG20" s="270"/>
      <c r="JNH20" s="270"/>
      <c r="JNI20" s="270"/>
      <c r="JNJ20" s="270"/>
      <c r="JNK20" s="270"/>
      <c r="JNL20" s="270"/>
      <c r="JNM20" s="270"/>
      <c r="JNN20" s="270"/>
      <c r="JNO20" s="270"/>
      <c r="JNP20" s="270"/>
      <c r="JNQ20" s="270"/>
      <c r="JNR20" s="270"/>
      <c r="JNS20" s="270"/>
      <c r="JNT20" s="270"/>
      <c r="JNU20" s="270"/>
      <c r="JNV20" s="270"/>
      <c r="JNW20" s="270"/>
      <c r="JNX20" s="270"/>
      <c r="JNY20" s="270"/>
      <c r="JNZ20" s="270"/>
      <c r="JOA20" s="270"/>
      <c r="JOB20" s="270"/>
      <c r="JOC20" s="270"/>
      <c r="JOD20" s="270"/>
      <c r="JOE20" s="270"/>
      <c r="JOF20" s="270"/>
      <c r="JOG20" s="270"/>
      <c r="JOH20" s="270"/>
      <c r="JOI20" s="270"/>
      <c r="JOJ20" s="270"/>
      <c r="JOK20" s="270"/>
      <c r="JOL20" s="270"/>
      <c r="JOM20" s="270"/>
      <c r="JON20" s="270"/>
      <c r="JOO20" s="270"/>
      <c r="JOP20" s="270"/>
      <c r="JOQ20" s="270"/>
      <c r="JOR20" s="270"/>
      <c r="JOS20" s="270"/>
      <c r="JOT20" s="270"/>
      <c r="JOU20" s="270"/>
      <c r="JOV20" s="270"/>
      <c r="JOW20" s="270"/>
      <c r="JOX20" s="270"/>
      <c r="JOY20" s="270"/>
      <c r="JOZ20" s="270"/>
      <c r="JPA20" s="270"/>
      <c r="JPB20" s="270"/>
      <c r="JPC20" s="270"/>
      <c r="JPD20" s="270"/>
      <c r="JPE20" s="270"/>
      <c r="JPF20" s="270"/>
      <c r="JPG20" s="270"/>
      <c r="JPH20" s="270"/>
      <c r="JPI20" s="270"/>
      <c r="JPJ20" s="270"/>
      <c r="JPK20" s="270"/>
      <c r="JPL20" s="270"/>
      <c r="JPM20" s="270"/>
      <c r="JPN20" s="270"/>
      <c r="JPO20" s="270"/>
      <c r="JPP20" s="270"/>
      <c r="JPQ20" s="270"/>
      <c r="JPR20" s="270"/>
      <c r="JPS20" s="270"/>
      <c r="JPT20" s="270"/>
      <c r="JPU20" s="270"/>
      <c r="JPV20" s="270"/>
      <c r="JPW20" s="270"/>
      <c r="JPX20" s="270"/>
      <c r="JPY20" s="270"/>
      <c r="JPZ20" s="270"/>
      <c r="JQA20" s="270"/>
      <c r="JQB20" s="270"/>
      <c r="JQC20" s="270"/>
      <c r="JQD20" s="270"/>
      <c r="JQE20" s="270"/>
      <c r="JQF20" s="270"/>
      <c r="JQG20" s="270"/>
      <c r="JQH20" s="270"/>
      <c r="JQI20" s="270"/>
      <c r="JQJ20" s="270"/>
      <c r="JQK20" s="270"/>
      <c r="JQL20" s="270"/>
      <c r="JQM20" s="270"/>
      <c r="JQN20" s="270"/>
      <c r="JQO20" s="270"/>
      <c r="JQP20" s="270"/>
      <c r="JQQ20" s="270"/>
      <c r="JQR20" s="270"/>
      <c r="JQS20" s="270"/>
      <c r="JQT20" s="270"/>
      <c r="JQU20" s="270"/>
      <c r="JQV20" s="270"/>
      <c r="JQW20" s="270"/>
      <c r="JQX20" s="270"/>
      <c r="JQY20" s="270"/>
      <c r="JQZ20" s="270"/>
      <c r="JRA20" s="270"/>
      <c r="JRB20" s="270"/>
      <c r="JRC20" s="270"/>
      <c r="JRD20" s="270"/>
      <c r="JRE20" s="270"/>
      <c r="JRF20" s="270"/>
      <c r="JRG20" s="270"/>
      <c r="JRH20" s="270"/>
      <c r="JRI20" s="270"/>
      <c r="JRJ20" s="270"/>
      <c r="JRK20" s="270"/>
      <c r="JRL20" s="270"/>
      <c r="JRM20" s="270"/>
      <c r="JRN20" s="270"/>
      <c r="JRO20" s="270"/>
      <c r="JRP20" s="270"/>
      <c r="JRQ20" s="270"/>
      <c r="JRR20" s="270"/>
      <c r="JRS20" s="270"/>
      <c r="JRT20" s="270"/>
      <c r="JRU20" s="270"/>
      <c r="JRV20" s="270"/>
      <c r="JRW20" s="270"/>
      <c r="JRX20" s="270"/>
      <c r="JRY20" s="270"/>
      <c r="JRZ20" s="270"/>
      <c r="JSA20" s="270"/>
      <c r="JSB20" s="270"/>
      <c r="JSC20" s="270"/>
      <c r="JSD20" s="270"/>
      <c r="JSE20" s="270"/>
      <c r="JSF20" s="270"/>
      <c r="JSG20" s="270"/>
      <c r="JSH20" s="270"/>
      <c r="JSI20" s="270"/>
      <c r="JSJ20" s="270"/>
      <c r="JSK20" s="270"/>
      <c r="JSL20" s="270"/>
      <c r="JSM20" s="270"/>
      <c r="JSN20" s="270"/>
      <c r="JSO20" s="270"/>
      <c r="JSP20" s="270"/>
      <c r="JSQ20" s="270"/>
      <c r="JSR20" s="270"/>
      <c r="JSS20" s="270"/>
      <c r="JST20" s="270"/>
      <c r="JSU20" s="270"/>
      <c r="JSV20" s="270"/>
      <c r="JSW20" s="270"/>
      <c r="JSX20" s="270"/>
      <c r="JSY20" s="270"/>
      <c r="JSZ20" s="270"/>
      <c r="JTA20" s="270"/>
      <c r="JTB20" s="270"/>
      <c r="JTC20" s="270"/>
      <c r="JTD20" s="270"/>
      <c r="JTE20" s="270"/>
      <c r="JTF20" s="270"/>
      <c r="JTG20" s="270"/>
      <c r="JTH20" s="270"/>
      <c r="JTI20" s="270"/>
      <c r="JTJ20" s="270"/>
      <c r="JTK20" s="270"/>
      <c r="JTL20" s="270"/>
      <c r="JTM20" s="270"/>
      <c r="JTN20" s="270"/>
      <c r="JTO20" s="270"/>
      <c r="JTP20" s="270"/>
      <c r="JTQ20" s="270"/>
      <c r="JTR20" s="270"/>
      <c r="JTS20" s="270"/>
      <c r="JTT20" s="270"/>
      <c r="JTU20" s="270"/>
      <c r="JTV20" s="270"/>
      <c r="JTW20" s="270"/>
      <c r="JTX20" s="270"/>
      <c r="JTY20" s="270"/>
      <c r="JTZ20" s="270"/>
      <c r="JUA20" s="270"/>
      <c r="JUB20" s="270"/>
      <c r="JUC20" s="270"/>
      <c r="JUD20" s="270"/>
      <c r="JUE20" s="270"/>
      <c r="JUF20" s="270"/>
      <c r="JUG20" s="270"/>
      <c r="JUH20" s="270"/>
      <c r="JUI20" s="270"/>
      <c r="JUJ20" s="270"/>
      <c r="JUK20" s="270"/>
      <c r="JUL20" s="270"/>
      <c r="JUM20" s="270"/>
      <c r="JUN20" s="270"/>
      <c r="JUO20" s="270"/>
      <c r="JUP20" s="270"/>
      <c r="JUQ20" s="270"/>
      <c r="JUR20" s="270"/>
      <c r="JUS20" s="270"/>
      <c r="JUT20" s="270"/>
      <c r="JUU20" s="270"/>
      <c r="JUV20" s="270"/>
      <c r="JUW20" s="270"/>
      <c r="JUX20" s="270"/>
      <c r="JUY20" s="270"/>
      <c r="JUZ20" s="270"/>
      <c r="JVA20" s="270"/>
      <c r="JVB20" s="270"/>
      <c r="JVC20" s="270"/>
      <c r="JVD20" s="270"/>
      <c r="JVE20" s="270"/>
      <c r="JVF20" s="270"/>
      <c r="JVG20" s="270"/>
      <c r="JVH20" s="270"/>
      <c r="JVI20" s="270"/>
      <c r="JVJ20" s="270"/>
      <c r="JVK20" s="270"/>
      <c r="JVL20" s="270"/>
      <c r="JVM20" s="270"/>
      <c r="JVN20" s="270"/>
      <c r="JVO20" s="270"/>
      <c r="JVP20" s="270"/>
      <c r="JVQ20" s="270"/>
      <c r="JVR20" s="270"/>
      <c r="JVS20" s="270"/>
      <c r="JVT20" s="270"/>
      <c r="JVU20" s="270"/>
      <c r="JVV20" s="270"/>
      <c r="JVW20" s="270"/>
      <c r="JVX20" s="270"/>
      <c r="JVY20" s="270"/>
      <c r="JVZ20" s="270"/>
      <c r="JWA20" s="270"/>
      <c r="JWB20" s="270"/>
      <c r="JWC20" s="270"/>
      <c r="JWD20" s="270"/>
      <c r="JWE20" s="270"/>
      <c r="JWF20" s="270"/>
      <c r="JWG20" s="270"/>
      <c r="JWH20" s="270"/>
      <c r="JWI20" s="270"/>
      <c r="JWJ20" s="270"/>
      <c r="JWK20" s="270"/>
      <c r="JWL20" s="270"/>
      <c r="JWM20" s="270"/>
      <c r="JWN20" s="270"/>
      <c r="JWO20" s="270"/>
      <c r="JWP20" s="270"/>
      <c r="JWQ20" s="270"/>
      <c r="JWR20" s="270"/>
      <c r="JWS20" s="270"/>
      <c r="JWT20" s="270"/>
      <c r="JWU20" s="270"/>
      <c r="JWV20" s="270"/>
      <c r="JWW20" s="270"/>
      <c r="JWX20" s="270"/>
      <c r="JWY20" s="270"/>
      <c r="JWZ20" s="270"/>
      <c r="JXA20" s="270"/>
      <c r="JXB20" s="270"/>
      <c r="JXC20" s="270"/>
      <c r="JXD20" s="270"/>
      <c r="JXE20" s="270"/>
      <c r="JXF20" s="270"/>
      <c r="JXG20" s="270"/>
      <c r="JXH20" s="270"/>
      <c r="JXI20" s="270"/>
      <c r="JXJ20" s="270"/>
      <c r="JXK20" s="270"/>
      <c r="JXL20" s="270"/>
      <c r="JXM20" s="270"/>
      <c r="JXN20" s="270"/>
      <c r="JXO20" s="270"/>
      <c r="JXP20" s="270"/>
      <c r="JXQ20" s="270"/>
      <c r="JXR20" s="270"/>
      <c r="JXS20" s="270"/>
      <c r="JXT20" s="270"/>
      <c r="JXU20" s="270"/>
      <c r="JXV20" s="270"/>
      <c r="JXW20" s="270"/>
      <c r="JXX20" s="270"/>
      <c r="JXY20" s="270"/>
      <c r="JXZ20" s="270"/>
      <c r="JYA20" s="270"/>
      <c r="JYB20" s="270"/>
      <c r="JYC20" s="270"/>
      <c r="JYD20" s="270"/>
      <c r="JYE20" s="270"/>
      <c r="JYF20" s="270"/>
      <c r="JYG20" s="270"/>
      <c r="JYH20" s="270"/>
      <c r="JYI20" s="270"/>
      <c r="JYJ20" s="270"/>
      <c r="JYK20" s="270"/>
      <c r="JYL20" s="270"/>
      <c r="JYM20" s="270"/>
      <c r="JYN20" s="270"/>
      <c r="JYO20" s="270"/>
      <c r="JYP20" s="270"/>
      <c r="JYQ20" s="270"/>
      <c r="JYR20" s="270"/>
      <c r="JYS20" s="270"/>
      <c r="JYT20" s="270"/>
      <c r="JYU20" s="270"/>
      <c r="JYV20" s="270"/>
      <c r="JYW20" s="270"/>
      <c r="JYX20" s="270"/>
      <c r="JYY20" s="270"/>
      <c r="JYZ20" s="270"/>
      <c r="JZA20" s="270"/>
      <c r="JZB20" s="270"/>
      <c r="JZC20" s="270"/>
      <c r="JZD20" s="270"/>
      <c r="JZE20" s="270"/>
      <c r="JZF20" s="270"/>
      <c r="JZG20" s="270"/>
      <c r="JZH20" s="270"/>
      <c r="JZI20" s="270"/>
      <c r="JZJ20" s="270"/>
      <c r="JZK20" s="270"/>
      <c r="JZL20" s="270"/>
      <c r="JZM20" s="270"/>
      <c r="JZN20" s="270"/>
      <c r="JZO20" s="270"/>
      <c r="JZP20" s="270"/>
      <c r="JZQ20" s="270"/>
      <c r="JZR20" s="270"/>
      <c r="JZS20" s="270"/>
      <c r="JZT20" s="270"/>
      <c r="JZU20" s="270"/>
      <c r="JZV20" s="270"/>
      <c r="JZW20" s="270"/>
      <c r="JZX20" s="270"/>
      <c r="JZY20" s="270"/>
      <c r="JZZ20" s="270"/>
      <c r="KAA20" s="270"/>
      <c r="KAB20" s="270"/>
      <c r="KAC20" s="270"/>
      <c r="KAD20" s="270"/>
      <c r="KAE20" s="270"/>
      <c r="KAF20" s="270"/>
      <c r="KAG20" s="270"/>
      <c r="KAH20" s="270"/>
      <c r="KAI20" s="270"/>
      <c r="KAJ20" s="270"/>
      <c r="KAK20" s="270"/>
      <c r="KAL20" s="270"/>
      <c r="KAM20" s="270"/>
      <c r="KAN20" s="270"/>
      <c r="KAO20" s="270"/>
      <c r="KAP20" s="270"/>
      <c r="KAQ20" s="270"/>
      <c r="KAR20" s="270"/>
      <c r="KAS20" s="270"/>
      <c r="KAT20" s="270"/>
      <c r="KAU20" s="270"/>
      <c r="KAV20" s="270"/>
      <c r="KAW20" s="270"/>
      <c r="KAX20" s="270"/>
      <c r="KAY20" s="270"/>
      <c r="KAZ20" s="270"/>
      <c r="KBA20" s="270"/>
      <c r="KBB20" s="270"/>
      <c r="KBC20" s="270"/>
      <c r="KBD20" s="270"/>
      <c r="KBE20" s="270"/>
      <c r="KBF20" s="270"/>
      <c r="KBG20" s="270"/>
      <c r="KBH20" s="270"/>
      <c r="KBI20" s="270"/>
      <c r="KBJ20" s="270"/>
      <c r="KBK20" s="270"/>
      <c r="KBL20" s="270"/>
      <c r="KBM20" s="270"/>
      <c r="KBN20" s="270"/>
      <c r="KBO20" s="270"/>
      <c r="KBP20" s="270"/>
      <c r="KBQ20" s="270"/>
      <c r="KBR20" s="270"/>
      <c r="KBS20" s="270"/>
      <c r="KBT20" s="270"/>
      <c r="KBU20" s="270"/>
      <c r="KBV20" s="270"/>
      <c r="KBW20" s="270"/>
      <c r="KBX20" s="270"/>
      <c r="KBY20" s="270"/>
      <c r="KBZ20" s="270"/>
      <c r="KCA20" s="270"/>
      <c r="KCB20" s="270"/>
      <c r="KCC20" s="270"/>
      <c r="KCD20" s="270"/>
      <c r="KCE20" s="270"/>
      <c r="KCF20" s="270"/>
      <c r="KCG20" s="270"/>
      <c r="KCH20" s="270"/>
      <c r="KCI20" s="270"/>
      <c r="KCJ20" s="270"/>
      <c r="KCK20" s="270"/>
      <c r="KCL20" s="270"/>
      <c r="KCM20" s="270"/>
      <c r="KCN20" s="270"/>
      <c r="KCO20" s="270"/>
      <c r="KCP20" s="270"/>
      <c r="KCQ20" s="270"/>
      <c r="KCR20" s="270"/>
      <c r="KCS20" s="270"/>
      <c r="KCT20" s="270"/>
      <c r="KCU20" s="270"/>
      <c r="KCV20" s="270"/>
      <c r="KCW20" s="270"/>
      <c r="KCX20" s="270"/>
      <c r="KCY20" s="270"/>
      <c r="KCZ20" s="270"/>
      <c r="KDA20" s="270"/>
      <c r="KDB20" s="270"/>
      <c r="KDC20" s="270"/>
      <c r="KDD20" s="270"/>
      <c r="KDE20" s="270"/>
      <c r="KDF20" s="270"/>
      <c r="KDG20" s="270"/>
      <c r="KDH20" s="270"/>
      <c r="KDI20" s="270"/>
      <c r="KDJ20" s="270"/>
      <c r="KDK20" s="270"/>
      <c r="KDL20" s="270"/>
      <c r="KDM20" s="270"/>
      <c r="KDN20" s="270"/>
      <c r="KDO20" s="270"/>
      <c r="KDP20" s="270"/>
      <c r="KDQ20" s="270"/>
      <c r="KDR20" s="270"/>
      <c r="KDS20" s="270"/>
      <c r="KDT20" s="270"/>
      <c r="KDU20" s="270"/>
      <c r="KDV20" s="270"/>
      <c r="KDW20" s="270"/>
      <c r="KDX20" s="270"/>
      <c r="KDY20" s="270"/>
      <c r="KDZ20" s="270"/>
      <c r="KEA20" s="270"/>
      <c r="KEB20" s="270"/>
      <c r="KEC20" s="270"/>
      <c r="KED20" s="270"/>
      <c r="KEE20" s="270"/>
      <c r="KEF20" s="270"/>
      <c r="KEG20" s="270"/>
      <c r="KEH20" s="270"/>
      <c r="KEI20" s="270"/>
      <c r="KEJ20" s="270"/>
      <c r="KEK20" s="270"/>
      <c r="KEL20" s="270"/>
      <c r="KEM20" s="270"/>
      <c r="KEN20" s="270"/>
      <c r="KEO20" s="270"/>
      <c r="KEP20" s="270"/>
      <c r="KEQ20" s="270"/>
      <c r="KER20" s="270"/>
      <c r="KES20" s="270"/>
      <c r="KET20" s="270"/>
      <c r="KEU20" s="270"/>
      <c r="KEV20" s="270"/>
      <c r="KEW20" s="270"/>
      <c r="KEX20" s="270"/>
      <c r="KEY20" s="270"/>
      <c r="KEZ20" s="270"/>
      <c r="KFA20" s="270"/>
      <c r="KFB20" s="270"/>
      <c r="KFC20" s="270"/>
      <c r="KFD20" s="270"/>
      <c r="KFE20" s="270"/>
      <c r="KFF20" s="270"/>
      <c r="KFG20" s="270"/>
      <c r="KFH20" s="270"/>
      <c r="KFI20" s="270"/>
      <c r="KFJ20" s="270"/>
      <c r="KFK20" s="270"/>
      <c r="KFL20" s="270"/>
      <c r="KFM20" s="270"/>
      <c r="KFN20" s="270"/>
      <c r="KFO20" s="270"/>
      <c r="KFP20" s="270"/>
      <c r="KFQ20" s="270"/>
      <c r="KFR20" s="270"/>
      <c r="KFS20" s="270"/>
      <c r="KFT20" s="270"/>
      <c r="KFU20" s="270"/>
      <c r="KFV20" s="270"/>
      <c r="KFW20" s="270"/>
      <c r="KFX20" s="270"/>
      <c r="KFY20" s="270"/>
      <c r="KFZ20" s="270"/>
      <c r="KGA20" s="270"/>
      <c r="KGB20" s="270"/>
      <c r="KGC20" s="270"/>
      <c r="KGD20" s="270"/>
      <c r="KGE20" s="270"/>
      <c r="KGF20" s="270"/>
      <c r="KGG20" s="270"/>
      <c r="KGH20" s="270"/>
      <c r="KGI20" s="270"/>
      <c r="KGJ20" s="270"/>
      <c r="KGK20" s="270"/>
      <c r="KGL20" s="270"/>
      <c r="KGM20" s="270"/>
      <c r="KGN20" s="270"/>
      <c r="KGO20" s="270"/>
      <c r="KGP20" s="270"/>
      <c r="KGQ20" s="270"/>
      <c r="KGR20" s="270"/>
      <c r="KGS20" s="270"/>
      <c r="KGT20" s="270"/>
      <c r="KGU20" s="270"/>
      <c r="KGV20" s="270"/>
      <c r="KGW20" s="270"/>
      <c r="KGX20" s="270"/>
      <c r="KGY20" s="270"/>
      <c r="KGZ20" s="270"/>
      <c r="KHA20" s="270"/>
      <c r="KHB20" s="270"/>
      <c r="KHC20" s="270"/>
      <c r="KHD20" s="270"/>
      <c r="KHE20" s="270"/>
      <c r="KHF20" s="270"/>
      <c r="KHG20" s="270"/>
      <c r="KHH20" s="270"/>
      <c r="KHI20" s="270"/>
      <c r="KHJ20" s="270"/>
      <c r="KHK20" s="270"/>
      <c r="KHL20" s="270"/>
      <c r="KHM20" s="270"/>
      <c r="KHN20" s="270"/>
      <c r="KHO20" s="270"/>
      <c r="KHP20" s="270"/>
      <c r="KHQ20" s="270"/>
      <c r="KHR20" s="270"/>
      <c r="KHS20" s="270"/>
      <c r="KHT20" s="270"/>
      <c r="KHU20" s="270"/>
      <c r="KHV20" s="270"/>
      <c r="KHW20" s="270"/>
      <c r="KHX20" s="270"/>
      <c r="KHY20" s="270"/>
      <c r="KHZ20" s="270"/>
      <c r="KIA20" s="270"/>
      <c r="KIB20" s="270"/>
      <c r="KIC20" s="270"/>
      <c r="KID20" s="270"/>
      <c r="KIE20" s="270"/>
      <c r="KIF20" s="270"/>
      <c r="KIG20" s="270"/>
      <c r="KIH20" s="270"/>
      <c r="KII20" s="270"/>
      <c r="KIJ20" s="270"/>
      <c r="KIK20" s="270"/>
      <c r="KIL20" s="270"/>
      <c r="KIM20" s="270"/>
      <c r="KIN20" s="270"/>
      <c r="KIO20" s="270"/>
      <c r="KIP20" s="270"/>
      <c r="KIQ20" s="270"/>
      <c r="KIR20" s="270"/>
      <c r="KIS20" s="270"/>
      <c r="KIT20" s="270"/>
      <c r="KIU20" s="270"/>
      <c r="KIV20" s="270"/>
      <c r="KIW20" s="270"/>
      <c r="KIX20" s="270"/>
      <c r="KIY20" s="270"/>
      <c r="KIZ20" s="270"/>
      <c r="KJA20" s="270"/>
      <c r="KJB20" s="270"/>
      <c r="KJC20" s="270"/>
      <c r="KJD20" s="270"/>
      <c r="KJE20" s="270"/>
      <c r="KJF20" s="270"/>
      <c r="KJG20" s="270"/>
      <c r="KJH20" s="270"/>
      <c r="KJI20" s="270"/>
      <c r="KJJ20" s="270"/>
      <c r="KJK20" s="270"/>
      <c r="KJL20" s="270"/>
      <c r="KJM20" s="270"/>
      <c r="KJN20" s="270"/>
      <c r="KJO20" s="270"/>
      <c r="KJP20" s="270"/>
      <c r="KJQ20" s="270"/>
      <c r="KJR20" s="270"/>
      <c r="KJS20" s="270"/>
      <c r="KJT20" s="270"/>
      <c r="KJU20" s="270"/>
      <c r="KJV20" s="270"/>
      <c r="KJW20" s="270"/>
      <c r="KJX20" s="270"/>
      <c r="KJY20" s="270"/>
      <c r="KJZ20" s="270"/>
      <c r="KKA20" s="270"/>
      <c r="KKB20" s="270"/>
      <c r="KKC20" s="270"/>
      <c r="KKD20" s="270"/>
      <c r="KKE20" s="270"/>
      <c r="KKF20" s="270"/>
      <c r="KKG20" s="270"/>
      <c r="KKH20" s="270"/>
      <c r="KKI20" s="270"/>
      <c r="KKJ20" s="270"/>
      <c r="KKK20" s="270"/>
      <c r="KKL20" s="270"/>
      <c r="KKM20" s="270"/>
      <c r="KKN20" s="270"/>
      <c r="KKO20" s="270"/>
      <c r="KKP20" s="270"/>
      <c r="KKQ20" s="270"/>
      <c r="KKR20" s="270"/>
      <c r="KKS20" s="270"/>
      <c r="KKT20" s="270"/>
      <c r="KKU20" s="270"/>
      <c r="KKV20" s="270"/>
      <c r="KKW20" s="270"/>
      <c r="KKX20" s="270"/>
      <c r="KKY20" s="270"/>
      <c r="KKZ20" s="270"/>
      <c r="KLA20" s="270"/>
      <c r="KLB20" s="270"/>
      <c r="KLC20" s="270"/>
      <c r="KLD20" s="270"/>
      <c r="KLE20" s="270"/>
      <c r="KLF20" s="270"/>
      <c r="KLG20" s="270"/>
      <c r="KLH20" s="270"/>
      <c r="KLI20" s="270"/>
      <c r="KLJ20" s="270"/>
      <c r="KLK20" s="270"/>
      <c r="KLL20" s="270"/>
      <c r="KLM20" s="270"/>
      <c r="KLN20" s="270"/>
      <c r="KLO20" s="270"/>
      <c r="KLP20" s="270"/>
      <c r="KLQ20" s="270"/>
      <c r="KLR20" s="270"/>
      <c r="KLS20" s="270"/>
      <c r="KLT20" s="270"/>
      <c r="KLU20" s="270"/>
      <c r="KLV20" s="270"/>
      <c r="KLW20" s="270"/>
      <c r="KLX20" s="270"/>
      <c r="KLY20" s="270"/>
      <c r="KLZ20" s="270"/>
      <c r="KMA20" s="270"/>
      <c r="KMB20" s="270"/>
      <c r="KMC20" s="270"/>
      <c r="KMD20" s="270"/>
      <c r="KME20" s="270"/>
      <c r="KMF20" s="270"/>
      <c r="KMG20" s="270"/>
      <c r="KMH20" s="270"/>
      <c r="KMI20" s="270"/>
      <c r="KMJ20" s="270"/>
      <c r="KMK20" s="270"/>
      <c r="KML20" s="270"/>
      <c r="KMM20" s="270"/>
      <c r="KMN20" s="270"/>
      <c r="KMO20" s="270"/>
      <c r="KMP20" s="270"/>
      <c r="KMQ20" s="270"/>
      <c r="KMR20" s="270"/>
      <c r="KMS20" s="270"/>
      <c r="KMT20" s="270"/>
      <c r="KMU20" s="270"/>
      <c r="KMV20" s="270"/>
      <c r="KMW20" s="270"/>
      <c r="KMX20" s="270"/>
      <c r="KMY20" s="270"/>
      <c r="KMZ20" s="270"/>
      <c r="KNA20" s="270"/>
      <c r="KNB20" s="270"/>
      <c r="KNC20" s="270"/>
      <c r="KND20" s="270"/>
      <c r="KNE20" s="270"/>
      <c r="KNF20" s="270"/>
      <c r="KNG20" s="270"/>
      <c r="KNH20" s="270"/>
      <c r="KNI20" s="270"/>
      <c r="KNJ20" s="270"/>
      <c r="KNK20" s="270"/>
      <c r="KNL20" s="270"/>
      <c r="KNM20" s="270"/>
      <c r="KNN20" s="270"/>
      <c r="KNO20" s="270"/>
      <c r="KNP20" s="270"/>
      <c r="KNQ20" s="270"/>
      <c r="KNR20" s="270"/>
      <c r="KNS20" s="270"/>
      <c r="KNT20" s="270"/>
      <c r="KNU20" s="270"/>
      <c r="KNV20" s="270"/>
      <c r="KNW20" s="270"/>
      <c r="KNX20" s="270"/>
      <c r="KNY20" s="270"/>
      <c r="KNZ20" s="270"/>
      <c r="KOA20" s="270"/>
      <c r="KOB20" s="270"/>
      <c r="KOC20" s="270"/>
      <c r="KOD20" s="270"/>
      <c r="KOE20" s="270"/>
      <c r="KOF20" s="270"/>
      <c r="KOG20" s="270"/>
      <c r="KOH20" s="270"/>
      <c r="KOI20" s="270"/>
      <c r="KOJ20" s="270"/>
      <c r="KOK20" s="270"/>
      <c r="KOL20" s="270"/>
      <c r="KOM20" s="270"/>
      <c r="KON20" s="270"/>
      <c r="KOO20" s="270"/>
      <c r="KOP20" s="270"/>
      <c r="KOQ20" s="270"/>
      <c r="KOR20" s="270"/>
      <c r="KOS20" s="270"/>
      <c r="KOT20" s="270"/>
      <c r="KOU20" s="270"/>
      <c r="KOV20" s="270"/>
      <c r="KOW20" s="270"/>
      <c r="KOX20" s="270"/>
      <c r="KOY20" s="270"/>
      <c r="KOZ20" s="270"/>
      <c r="KPA20" s="270"/>
      <c r="KPB20" s="270"/>
      <c r="KPC20" s="270"/>
      <c r="KPD20" s="270"/>
      <c r="KPE20" s="270"/>
      <c r="KPF20" s="270"/>
      <c r="KPG20" s="270"/>
      <c r="KPH20" s="270"/>
      <c r="KPI20" s="270"/>
      <c r="KPJ20" s="270"/>
      <c r="KPK20" s="270"/>
      <c r="KPL20" s="270"/>
      <c r="KPM20" s="270"/>
      <c r="KPN20" s="270"/>
      <c r="KPO20" s="270"/>
      <c r="KPP20" s="270"/>
      <c r="KPQ20" s="270"/>
      <c r="KPR20" s="270"/>
      <c r="KPS20" s="270"/>
      <c r="KPT20" s="270"/>
      <c r="KPU20" s="270"/>
      <c r="KPV20" s="270"/>
      <c r="KPW20" s="270"/>
      <c r="KPX20" s="270"/>
      <c r="KPY20" s="270"/>
      <c r="KPZ20" s="270"/>
      <c r="KQA20" s="270"/>
      <c r="KQB20" s="270"/>
      <c r="KQC20" s="270"/>
      <c r="KQD20" s="270"/>
      <c r="KQE20" s="270"/>
      <c r="KQF20" s="270"/>
      <c r="KQG20" s="270"/>
      <c r="KQH20" s="270"/>
      <c r="KQI20" s="270"/>
      <c r="KQJ20" s="270"/>
      <c r="KQK20" s="270"/>
      <c r="KQL20" s="270"/>
      <c r="KQM20" s="270"/>
      <c r="KQN20" s="270"/>
      <c r="KQO20" s="270"/>
      <c r="KQP20" s="270"/>
      <c r="KQQ20" s="270"/>
      <c r="KQR20" s="270"/>
      <c r="KQS20" s="270"/>
      <c r="KQT20" s="270"/>
      <c r="KQU20" s="270"/>
      <c r="KQV20" s="270"/>
      <c r="KQW20" s="270"/>
      <c r="KQX20" s="270"/>
      <c r="KQY20" s="270"/>
      <c r="KQZ20" s="270"/>
      <c r="KRA20" s="270"/>
      <c r="KRB20" s="270"/>
      <c r="KRC20" s="270"/>
      <c r="KRD20" s="270"/>
      <c r="KRE20" s="270"/>
      <c r="KRF20" s="270"/>
      <c r="KRG20" s="270"/>
      <c r="KRH20" s="270"/>
      <c r="KRI20" s="270"/>
      <c r="KRJ20" s="270"/>
      <c r="KRK20" s="270"/>
      <c r="KRL20" s="270"/>
      <c r="KRM20" s="270"/>
      <c r="KRN20" s="270"/>
      <c r="KRO20" s="270"/>
      <c r="KRP20" s="270"/>
      <c r="KRQ20" s="270"/>
      <c r="KRR20" s="270"/>
      <c r="KRS20" s="270"/>
      <c r="KRT20" s="270"/>
      <c r="KRU20" s="270"/>
      <c r="KRV20" s="270"/>
      <c r="KRW20" s="270"/>
      <c r="KRX20" s="270"/>
      <c r="KRY20" s="270"/>
      <c r="KRZ20" s="270"/>
      <c r="KSA20" s="270"/>
      <c r="KSB20" s="270"/>
      <c r="KSC20" s="270"/>
      <c r="KSD20" s="270"/>
      <c r="KSE20" s="270"/>
      <c r="KSF20" s="270"/>
      <c r="KSG20" s="270"/>
      <c r="KSH20" s="270"/>
      <c r="KSI20" s="270"/>
      <c r="KSJ20" s="270"/>
      <c r="KSK20" s="270"/>
      <c r="KSL20" s="270"/>
      <c r="KSM20" s="270"/>
      <c r="KSN20" s="270"/>
      <c r="KSO20" s="270"/>
      <c r="KSP20" s="270"/>
      <c r="KSQ20" s="270"/>
      <c r="KSR20" s="270"/>
      <c r="KSS20" s="270"/>
      <c r="KST20" s="270"/>
      <c r="KSU20" s="270"/>
      <c r="KSV20" s="270"/>
      <c r="KSW20" s="270"/>
      <c r="KSX20" s="270"/>
      <c r="KSY20" s="270"/>
      <c r="KSZ20" s="270"/>
      <c r="KTA20" s="270"/>
      <c r="KTB20" s="270"/>
      <c r="KTC20" s="270"/>
      <c r="KTD20" s="270"/>
      <c r="KTE20" s="270"/>
      <c r="KTF20" s="270"/>
      <c r="KTG20" s="270"/>
      <c r="KTH20" s="270"/>
      <c r="KTI20" s="270"/>
      <c r="KTJ20" s="270"/>
      <c r="KTK20" s="270"/>
      <c r="KTL20" s="270"/>
      <c r="KTM20" s="270"/>
      <c r="KTN20" s="270"/>
      <c r="KTO20" s="270"/>
      <c r="KTP20" s="270"/>
      <c r="KTQ20" s="270"/>
      <c r="KTR20" s="270"/>
      <c r="KTS20" s="270"/>
      <c r="KTT20" s="270"/>
      <c r="KTU20" s="270"/>
      <c r="KTV20" s="270"/>
      <c r="KTW20" s="270"/>
      <c r="KTX20" s="270"/>
      <c r="KTY20" s="270"/>
      <c r="KTZ20" s="270"/>
      <c r="KUA20" s="270"/>
      <c r="KUB20" s="270"/>
      <c r="KUC20" s="270"/>
      <c r="KUD20" s="270"/>
      <c r="KUE20" s="270"/>
      <c r="KUF20" s="270"/>
      <c r="KUG20" s="270"/>
      <c r="KUH20" s="270"/>
      <c r="KUI20" s="270"/>
      <c r="KUJ20" s="270"/>
      <c r="KUK20" s="270"/>
      <c r="KUL20" s="270"/>
      <c r="KUM20" s="270"/>
      <c r="KUN20" s="270"/>
      <c r="KUO20" s="270"/>
      <c r="KUP20" s="270"/>
      <c r="KUQ20" s="270"/>
      <c r="KUR20" s="270"/>
      <c r="KUS20" s="270"/>
      <c r="KUT20" s="270"/>
      <c r="KUU20" s="270"/>
      <c r="KUV20" s="270"/>
      <c r="KUW20" s="270"/>
      <c r="KUX20" s="270"/>
      <c r="KUY20" s="270"/>
      <c r="KUZ20" s="270"/>
      <c r="KVA20" s="270"/>
      <c r="KVB20" s="270"/>
      <c r="KVC20" s="270"/>
      <c r="KVD20" s="270"/>
      <c r="KVE20" s="270"/>
      <c r="KVF20" s="270"/>
      <c r="KVG20" s="270"/>
      <c r="KVH20" s="270"/>
      <c r="KVI20" s="270"/>
      <c r="KVJ20" s="270"/>
      <c r="KVK20" s="270"/>
      <c r="KVL20" s="270"/>
      <c r="KVM20" s="270"/>
      <c r="KVN20" s="270"/>
      <c r="KVO20" s="270"/>
      <c r="KVP20" s="270"/>
      <c r="KVQ20" s="270"/>
      <c r="KVR20" s="270"/>
      <c r="KVS20" s="270"/>
      <c r="KVT20" s="270"/>
      <c r="KVU20" s="270"/>
      <c r="KVV20" s="270"/>
      <c r="KVW20" s="270"/>
      <c r="KVX20" s="270"/>
      <c r="KVY20" s="270"/>
      <c r="KVZ20" s="270"/>
      <c r="KWA20" s="270"/>
      <c r="KWB20" s="270"/>
      <c r="KWC20" s="270"/>
      <c r="KWD20" s="270"/>
      <c r="KWE20" s="270"/>
      <c r="KWF20" s="270"/>
      <c r="KWG20" s="270"/>
      <c r="KWH20" s="270"/>
      <c r="KWI20" s="270"/>
      <c r="KWJ20" s="270"/>
      <c r="KWK20" s="270"/>
      <c r="KWL20" s="270"/>
      <c r="KWM20" s="270"/>
      <c r="KWN20" s="270"/>
      <c r="KWO20" s="270"/>
      <c r="KWP20" s="270"/>
      <c r="KWQ20" s="270"/>
      <c r="KWR20" s="270"/>
      <c r="KWS20" s="270"/>
      <c r="KWT20" s="270"/>
      <c r="KWU20" s="270"/>
      <c r="KWV20" s="270"/>
      <c r="KWW20" s="270"/>
      <c r="KWX20" s="270"/>
      <c r="KWY20" s="270"/>
      <c r="KWZ20" s="270"/>
      <c r="KXA20" s="270"/>
      <c r="KXB20" s="270"/>
      <c r="KXC20" s="270"/>
      <c r="KXD20" s="270"/>
      <c r="KXE20" s="270"/>
      <c r="KXF20" s="270"/>
      <c r="KXG20" s="270"/>
      <c r="KXH20" s="270"/>
      <c r="KXI20" s="270"/>
      <c r="KXJ20" s="270"/>
      <c r="KXK20" s="270"/>
      <c r="KXL20" s="270"/>
      <c r="KXM20" s="270"/>
      <c r="KXN20" s="270"/>
      <c r="KXO20" s="270"/>
      <c r="KXP20" s="270"/>
      <c r="KXQ20" s="270"/>
      <c r="KXR20" s="270"/>
      <c r="KXS20" s="270"/>
      <c r="KXT20" s="270"/>
      <c r="KXU20" s="270"/>
      <c r="KXV20" s="270"/>
      <c r="KXW20" s="270"/>
      <c r="KXX20" s="270"/>
      <c r="KXY20" s="270"/>
      <c r="KXZ20" s="270"/>
      <c r="KYA20" s="270"/>
      <c r="KYB20" s="270"/>
      <c r="KYC20" s="270"/>
      <c r="KYD20" s="270"/>
      <c r="KYE20" s="270"/>
      <c r="KYF20" s="270"/>
      <c r="KYG20" s="270"/>
      <c r="KYH20" s="270"/>
      <c r="KYI20" s="270"/>
      <c r="KYJ20" s="270"/>
      <c r="KYK20" s="270"/>
      <c r="KYL20" s="270"/>
      <c r="KYM20" s="270"/>
      <c r="KYN20" s="270"/>
      <c r="KYO20" s="270"/>
      <c r="KYP20" s="270"/>
      <c r="KYQ20" s="270"/>
      <c r="KYR20" s="270"/>
      <c r="KYS20" s="270"/>
      <c r="KYT20" s="270"/>
      <c r="KYU20" s="270"/>
      <c r="KYV20" s="270"/>
      <c r="KYW20" s="270"/>
      <c r="KYX20" s="270"/>
      <c r="KYY20" s="270"/>
      <c r="KYZ20" s="270"/>
      <c r="KZA20" s="270"/>
      <c r="KZB20" s="270"/>
      <c r="KZC20" s="270"/>
      <c r="KZD20" s="270"/>
      <c r="KZE20" s="270"/>
      <c r="KZF20" s="270"/>
      <c r="KZG20" s="270"/>
      <c r="KZH20" s="270"/>
      <c r="KZI20" s="270"/>
      <c r="KZJ20" s="270"/>
      <c r="KZK20" s="270"/>
      <c r="KZL20" s="270"/>
      <c r="KZM20" s="270"/>
      <c r="KZN20" s="270"/>
      <c r="KZO20" s="270"/>
      <c r="KZP20" s="270"/>
      <c r="KZQ20" s="270"/>
      <c r="KZR20" s="270"/>
      <c r="KZS20" s="270"/>
      <c r="KZT20" s="270"/>
      <c r="KZU20" s="270"/>
      <c r="KZV20" s="270"/>
      <c r="KZW20" s="270"/>
      <c r="KZX20" s="270"/>
      <c r="KZY20" s="270"/>
      <c r="KZZ20" s="270"/>
      <c r="LAA20" s="270"/>
      <c r="LAB20" s="270"/>
      <c r="LAC20" s="270"/>
      <c r="LAD20" s="270"/>
      <c r="LAE20" s="270"/>
      <c r="LAF20" s="270"/>
      <c r="LAG20" s="270"/>
      <c r="LAH20" s="270"/>
      <c r="LAI20" s="270"/>
      <c r="LAJ20" s="270"/>
      <c r="LAK20" s="270"/>
      <c r="LAL20" s="270"/>
      <c r="LAM20" s="270"/>
      <c r="LAN20" s="270"/>
      <c r="LAO20" s="270"/>
      <c r="LAP20" s="270"/>
      <c r="LAQ20" s="270"/>
      <c r="LAR20" s="270"/>
      <c r="LAS20" s="270"/>
      <c r="LAT20" s="270"/>
      <c r="LAU20" s="270"/>
      <c r="LAV20" s="270"/>
      <c r="LAW20" s="270"/>
      <c r="LAX20" s="270"/>
      <c r="LAY20" s="270"/>
      <c r="LAZ20" s="270"/>
      <c r="LBA20" s="270"/>
      <c r="LBB20" s="270"/>
      <c r="LBC20" s="270"/>
      <c r="LBD20" s="270"/>
      <c r="LBE20" s="270"/>
      <c r="LBF20" s="270"/>
      <c r="LBG20" s="270"/>
      <c r="LBH20" s="270"/>
      <c r="LBI20" s="270"/>
      <c r="LBJ20" s="270"/>
      <c r="LBK20" s="270"/>
      <c r="LBL20" s="270"/>
      <c r="LBM20" s="270"/>
      <c r="LBN20" s="270"/>
      <c r="LBO20" s="270"/>
      <c r="LBP20" s="270"/>
      <c r="LBQ20" s="270"/>
      <c r="LBR20" s="270"/>
      <c r="LBS20" s="270"/>
      <c r="LBT20" s="270"/>
      <c r="LBU20" s="270"/>
      <c r="LBV20" s="270"/>
      <c r="LBW20" s="270"/>
      <c r="LBX20" s="270"/>
      <c r="LBY20" s="270"/>
      <c r="LBZ20" s="270"/>
      <c r="LCA20" s="270"/>
      <c r="LCB20" s="270"/>
      <c r="LCC20" s="270"/>
      <c r="LCD20" s="270"/>
      <c r="LCE20" s="270"/>
      <c r="LCF20" s="270"/>
      <c r="LCG20" s="270"/>
      <c r="LCH20" s="270"/>
      <c r="LCI20" s="270"/>
      <c r="LCJ20" s="270"/>
      <c r="LCK20" s="270"/>
      <c r="LCL20" s="270"/>
      <c r="LCM20" s="270"/>
      <c r="LCN20" s="270"/>
      <c r="LCO20" s="270"/>
      <c r="LCP20" s="270"/>
      <c r="LCQ20" s="270"/>
      <c r="LCR20" s="270"/>
      <c r="LCS20" s="270"/>
      <c r="LCT20" s="270"/>
      <c r="LCU20" s="270"/>
      <c r="LCV20" s="270"/>
      <c r="LCW20" s="270"/>
      <c r="LCX20" s="270"/>
      <c r="LCY20" s="270"/>
      <c r="LCZ20" s="270"/>
      <c r="LDA20" s="270"/>
      <c r="LDB20" s="270"/>
      <c r="LDC20" s="270"/>
      <c r="LDD20" s="270"/>
      <c r="LDE20" s="270"/>
      <c r="LDF20" s="270"/>
      <c r="LDG20" s="270"/>
      <c r="LDH20" s="270"/>
      <c r="LDI20" s="270"/>
      <c r="LDJ20" s="270"/>
      <c r="LDK20" s="270"/>
      <c r="LDL20" s="270"/>
      <c r="LDM20" s="270"/>
      <c r="LDN20" s="270"/>
      <c r="LDO20" s="270"/>
      <c r="LDP20" s="270"/>
      <c r="LDQ20" s="270"/>
      <c r="LDR20" s="270"/>
      <c r="LDS20" s="270"/>
      <c r="LDT20" s="270"/>
      <c r="LDU20" s="270"/>
      <c r="LDV20" s="270"/>
      <c r="LDW20" s="270"/>
      <c r="LDX20" s="270"/>
      <c r="LDY20" s="270"/>
      <c r="LDZ20" s="270"/>
      <c r="LEA20" s="270"/>
      <c r="LEB20" s="270"/>
      <c r="LEC20" s="270"/>
      <c r="LED20" s="270"/>
      <c r="LEE20" s="270"/>
      <c r="LEF20" s="270"/>
      <c r="LEG20" s="270"/>
      <c r="LEH20" s="270"/>
      <c r="LEI20" s="270"/>
      <c r="LEJ20" s="270"/>
      <c r="LEK20" s="270"/>
      <c r="LEL20" s="270"/>
      <c r="LEM20" s="270"/>
      <c r="LEN20" s="270"/>
      <c r="LEO20" s="270"/>
      <c r="LEP20" s="270"/>
      <c r="LEQ20" s="270"/>
      <c r="LER20" s="270"/>
      <c r="LES20" s="270"/>
      <c r="LET20" s="270"/>
      <c r="LEU20" s="270"/>
      <c r="LEV20" s="270"/>
      <c r="LEW20" s="270"/>
      <c r="LEX20" s="270"/>
      <c r="LEY20" s="270"/>
      <c r="LEZ20" s="270"/>
      <c r="LFA20" s="270"/>
      <c r="LFB20" s="270"/>
      <c r="LFC20" s="270"/>
      <c r="LFD20" s="270"/>
      <c r="LFE20" s="270"/>
      <c r="LFF20" s="270"/>
      <c r="LFG20" s="270"/>
      <c r="LFH20" s="270"/>
      <c r="LFI20" s="270"/>
      <c r="LFJ20" s="270"/>
      <c r="LFK20" s="270"/>
      <c r="LFL20" s="270"/>
      <c r="LFM20" s="270"/>
      <c r="LFN20" s="270"/>
      <c r="LFO20" s="270"/>
      <c r="LFP20" s="270"/>
      <c r="LFQ20" s="270"/>
      <c r="LFR20" s="270"/>
      <c r="LFS20" s="270"/>
      <c r="LFT20" s="270"/>
      <c r="LFU20" s="270"/>
      <c r="LFV20" s="270"/>
      <c r="LFW20" s="270"/>
      <c r="LFX20" s="270"/>
      <c r="LFY20" s="270"/>
      <c r="LFZ20" s="270"/>
      <c r="LGA20" s="270"/>
      <c r="LGB20" s="270"/>
      <c r="LGC20" s="270"/>
      <c r="LGD20" s="270"/>
      <c r="LGE20" s="270"/>
      <c r="LGF20" s="270"/>
      <c r="LGG20" s="270"/>
      <c r="LGH20" s="270"/>
      <c r="LGI20" s="270"/>
      <c r="LGJ20" s="270"/>
      <c r="LGK20" s="270"/>
      <c r="LGL20" s="270"/>
      <c r="LGM20" s="270"/>
      <c r="LGN20" s="270"/>
      <c r="LGO20" s="270"/>
      <c r="LGP20" s="270"/>
      <c r="LGQ20" s="270"/>
      <c r="LGR20" s="270"/>
      <c r="LGS20" s="270"/>
      <c r="LGT20" s="270"/>
      <c r="LGU20" s="270"/>
      <c r="LGV20" s="270"/>
      <c r="LGW20" s="270"/>
      <c r="LGX20" s="270"/>
      <c r="LGY20" s="270"/>
      <c r="LGZ20" s="270"/>
      <c r="LHA20" s="270"/>
      <c r="LHB20" s="270"/>
      <c r="LHC20" s="270"/>
      <c r="LHD20" s="270"/>
      <c r="LHE20" s="270"/>
      <c r="LHF20" s="270"/>
      <c r="LHG20" s="270"/>
      <c r="LHH20" s="270"/>
      <c r="LHI20" s="270"/>
      <c r="LHJ20" s="270"/>
      <c r="LHK20" s="270"/>
      <c r="LHL20" s="270"/>
      <c r="LHM20" s="270"/>
      <c r="LHN20" s="270"/>
      <c r="LHO20" s="270"/>
      <c r="LHP20" s="270"/>
      <c r="LHQ20" s="270"/>
      <c r="LHR20" s="270"/>
      <c r="LHS20" s="270"/>
      <c r="LHT20" s="270"/>
      <c r="LHU20" s="270"/>
      <c r="LHV20" s="270"/>
      <c r="LHW20" s="270"/>
      <c r="LHX20" s="270"/>
      <c r="LHY20" s="270"/>
      <c r="LHZ20" s="270"/>
      <c r="LIA20" s="270"/>
      <c r="LIB20" s="270"/>
      <c r="LIC20" s="270"/>
      <c r="LID20" s="270"/>
      <c r="LIE20" s="270"/>
      <c r="LIF20" s="270"/>
      <c r="LIG20" s="270"/>
      <c r="LIH20" s="270"/>
      <c r="LII20" s="270"/>
      <c r="LIJ20" s="270"/>
      <c r="LIK20" s="270"/>
      <c r="LIL20" s="270"/>
      <c r="LIM20" s="270"/>
      <c r="LIN20" s="270"/>
      <c r="LIO20" s="270"/>
      <c r="LIP20" s="270"/>
      <c r="LIQ20" s="270"/>
      <c r="LIR20" s="270"/>
      <c r="LIS20" s="270"/>
      <c r="LIT20" s="270"/>
      <c r="LIU20" s="270"/>
      <c r="LIV20" s="270"/>
      <c r="LIW20" s="270"/>
      <c r="LIX20" s="270"/>
      <c r="LIY20" s="270"/>
      <c r="LIZ20" s="270"/>
      <c r="LJA20" s="270"/>
      <c r="LJB20" s="270"/>
      <c r="LJC20" s="270"/>
      <c r="LJD20" s="270"/>
      <c r="LJE20" s="270"/>
      <c r="LJF20" s="270"/>
      <c r="LJG20" s="270"/>
      <c r="LJH20" s="270"/>
      <c r="LJI20" s="270"/>
      <c r="LJJ20" s="270"/>
      <c r="LJK20" s="270"/>
      <c r="LJL20" s="270"/>
      <c r="LJM20" s="270"/>
      <c r="LJN20" s="270"/>
      <c r="LJO20" s="270"/>
      <c r="LJP20" s="270"/>
      <c r="LJQ20" s="270"/>
      <c r="LJR20" s="270"/>
      <c r="LJS20" s="270"/>
      <c r="LJT20" s="270"/>
      <c r="LJU20" s="270"/>
      <c r="LJV20" s="270"/>
      <c r="LJW20" s="270"/>
      <c r="LJX20" s="270"/>
      <c r="LJY20" s="270"/>
      <c r="LJZ20" s="270"/>
      <c r="LKA20" s="270"/>
      <c r="LKB20" s="270"/>
      <c r="LKC20" s="270"/>
      <c r="LKD20" s="270"/>
      <c r="LKE20" s="270"/>
      <c r="LKF20" s="270"/>
      <c r="LKG20" s="270"/>
      <c r="LKH20" s="270"/>
      <c r="LKI20" s="270"/>
      <c r="LKJ20" s="270"/>
      <c r="LKK20" s="270"/>
      <c r="LKL20" s="270"/>
      <c r="LKM20" s="270"/>
      <c r="LKN20" s="270"/>
      <c r="LKO20" s="270"/>
      <c r="LKP20" s="270"/>
      <c r="LKQ20" s="270"/>
      <c r="LKR20" s="270"/>
      <c r="LKS20" s="270"/>
      <c r="LKT20" s="270"/>
      <c r="LKU20" s="270"/>
      <c r="LKV20" s="270"/>
      <c r="LKW20" s="270"/>
      <c r="LKX20" s="270"/>
      <c r="LKY20" s="270"/>
      <c r="LKZ20" s="270"/>
      <c r="LLA20" s="270"/>
      <c r="LLB20" s="270"/>
      <c r="LLC20" s="270"/>
      <c r="LLD20" s="270"/>
      <c r="LLE20" s="270"/>
      <c r="LLF20" s="270"/>
      <c r="LLG20" s="270"/>
      <c r="LLH20" s="270"/>
      <c r="LLI20" s="270"/>
      <c r="LLJ20" s="270"/>
      <c r="LLK20" s="270"/>
      <c r="LLL20" s="270"/>
      <c r="LLM20" s="270"/>
      <c r="LLN20" s="270"/>
      <c r="LLO20" s="270"/>
      <c r="LLP20" s="270"/>
      <c r="LLQ20" s="270"/>
      <c r="LLR20" s="270"/>
      <c r="LLS20" s="270"/>
      <c r="LLT20" s="270"/>
      <c r="LLU20" s="270"/>
      <c r="LLV20" s="270"/>
      <c r="LLW20" s="270"/>
      <c r="LLX20" s="270"/>
      <c r="LLY20" s="270"/>
      <c r="LLZ20" s="270"/>
      <c r="LMA20" s="270"/>
      <c r="LMB20" s="270"/>
      <c r="LMC20" s="270"/>
      <c r="LMD20" s="270"/>
      <c r="LME20" s="270"/>
      <c r="LMF20" s="270"/>
      <c r="LMG20" s="270"/>
      <c r="LMH20" s="270"/>
      <c r="LMI20" s="270"/>
      <c r="LMJ20" s="270"/>
      <c r="LMK20" s="270"/>
      <c r="LML20" s="270"/>
      <c r="LMM20" s="270"/>
      <c r="LMN20" s="270"/>
      <c r="LMO20" s="270"/>
      <c r="LMP20" s="270"/>
      <c r="LMQ20" s="270"/>
      <c r="LMR20" s="270"/>
      <c r="LMS20" s="270"/>
      <c r="LMT20" s="270"/>
      <c r="LMU20" s="270"/>
      <c r="LMV20" s="270"/>
      <c r="LMW20" s="270"/>
      <c r="LMX20" s="270"/>
      <c r="LMY20" s="270"/>
      <c r="LMZ20" s="270"/>
      <c r="LNA20" s="270"/>
      <c r="LNB20" s="270"/>
      <c r="LNC20" s="270"/>
      <c r="LND20" s="270"/>
      <c r="LNE20" s="270"/>
      <c r="LNF20" s="270"/>
      <c r="LNG20" s="270"/>
      <c r="LNH20" s="270"/>
      <c r="LNI20" s="270"/>
      <c r="LNJ20" s="270"/>
      <c r="LNK20" s="270"/>
      <c r="LNL20" s="270"/>
      <c r="LNM20" s="270"/>
      <c r="LNN20" s="270"/>
      <c r="LNO20" s="270"/>
      <c r="LNP20" s="270"/>
      <c r="LNQ20" s="270"/>
      <c r="LNR20" s="270"/>
      <c r="LNS20" s="270"/>
      <c r="LNT20" s="270"/>
      <c r="LNU20" s="270"/>
      <c r="LNV20" s="270"/>
      <c r="LNW20" s="270"/>
      <c r="LNX20" s="270"/>
      <c r="LNY20" s="270"/>
      <c r="LNZ20" s="270"/>
      <c r="LOA20" s="270"/>
      <c r="LOB20" s="270"/>
      <c r="LOC20" s="270"/>
      <c r="LOD20" s="270"/>
      <c r="LOE20" s="270"/>
      <c r="LOF20" s="270"/>
      <c r="LOG20" s="270"/>
      <c r="LOH20" s="270"/>
      <c r="LOI20" s="270"/>
      <c r="LOJ20" s="270"/>
      <c r="LOK20" s="270"/>
      <c r="LOL20" s="270"/>
      <c r="LOM20" s="270"/>
      <c r="LON20" s="270"/>
      <c r="LOO20" s="270"/>
      <c r="LOP20" s="270"/>
      <c r="LOQ20" s="270"/>
      <c r="LOR20" s="270"/>
      <c r="LOS20" s="270"/>
      <c r="LOT20" s="270"/>
      <c r="LOU20" s="270"/>
      <c r="LOV20" s="270"/>
      <c r="LOW20" s="270"/>
      <c r="LOX20" s="270"/>
      <c r="LOY20" s="270"/>
      <c r="LOZ20" s="270"/>
      <c r="LPA20" s="270"/>
      <c r="LPB20" s="270"/>
      <c r="LPC20" s="270"/>
      <c r="LPD20" s="270"/>
      <c r="LPE20" s="270"/>
      <c r="LPF20" s="270"/>
      <c r="LPG20" s="270"/>
      <c r="LPH20" s="270"/>
      <c r="LPI20" s="270"/>
      <c r="LPJ20" s="270"/>
      <c r="LPK20" s="270"/>
      <c r="LPL20" s="270"/>
      <c r="LPM20" s="270"/>
      <c r="LPN20" s="270"/>
      <c r="LPO20" s="270"/>
      <c r="LPP20" s="270"/>
      <c r="LPQ20" s="270"/>
      <c r="LPR20" s="270"/>
      <c r="LPS20" s="270"/>
      <c r="LPT20" s="270"/>
      <c r="LPU20" s="270"/>
      <c r="LPV20" s="270"/>
      <c r="LPW20" s="270"/>
      <c r="LPX20" s="270"/>
      <c r="LPY20" s="270"/>
      <c r="LPZ20" s="270"/>
      <c r="LQA20" s="270"/>
      <c r="LQB20" s="270"/>
      <c r="LQC20" s="270"/>
      <c r="LQD20" s="270"/>
      <c r="LQE20" s="270"/>
      <c r="LQF20" s="270"/>
      <c r="LQG20" s="270"/>
      <c r="LQH20" s="270"/>
      <c r="LQI20" s="270"/>
      <c r="LQJ20" s="270"/>
      <c r="LQK20" s="270"/>
      <c r="LQL20" s="270"/>
      <c r="LQM20" s="270"/>
      <c r="LQN20" s="270"/>
      <c r="LQO20" s="270"/>
      <c r="LQP20" s="270"/>
      <c r="LQQ20" s="270"/>
      <c r="LQR20" s="270"/>
      <c r="LQS20" s="270"/>
      <c r="LQT20" s="270"/>
      <c r="LQU20" s="270"/>
      <c r="LQV20" s="270"/>
      <c r="LQW20" s="270"/>
      <c r="LQX20" s="270"/>
      <c r="LQY20" s="270"/>
      <c r="LQZ20" s="270"/>
      <c r="LRA20" s="270"/>
      <c r="LRB20" s="270"/>
      <c r="LRC20" s="270"/>
      <c r="LRD20" s="270"/>
      <c r="LRE20" s="270"/>
      <c r="LRF20" s="270"/>
      <c r="LRG20" s="270"/>
      <c r="LRH20" s="270"/>
      <c r="LRI20" s="270"/>
      <c r="LRJ20" s="270"/>
      <c r="LRK20" s="270"/>
      <c r="LRL20" s="270"/>
      <c r="LRM20" s="270"/>
      <c r="LRN20" s="270"/>
      <c r="LRO20" s="270"/>
      <c r="LRP20" s="270"/>
      <c r="LRQ20" s="270"/>
      <c r="LRR20" s="270"/>
      <c r="LRS20" s="270"/>
      <c r="LRT20" s="270"/>
      <c r="LRU20" s="270"/>
      <c r="LRV20" s="270"/>
      <c r="LRW20" s="270"/>
      <c r="LRX20" s="270"/>
      <c r="LRY20" s="270"/>
      <c r="LRZ20" s="270"/>
      <c r="LSA20" s="270"/>
      <c r="LSB20" s="270"/>
      <c r="LSC20" s="270"/>
      <c r="LSD20" s="270"/>
      <c r="LSE20" s="270"/>
      <c r="LSF20" s="270"/>
      <c r="LSG20" s="270"/>
      <c r="LSH20" s="270"/>
      <c r="LSI20" s="270"/>
      <c r="LSJ20" s="270"/>
      <c r="LSK20" s="270"/>
      <c r="LSL20" s="270"/>
      <c r="LSM20" s="270"/>
      <c r="LSN20" s="270"/>
      <c r="LSO20" s="270"/>
      <c r="LSP20" s="270"/>
      <c r="LSQ20" s="270"/>
      <c r="LSR20" s="270"/>
      <c r="LSS20" s="270"/>
      <c r="LST20" s="270"/>
      <c r="LSU20" s="270"/>
      <c r="LSV20" s="270"/>
      <c r="LSW20" s="270"/>
      <c r="LSX20" s="270"/>
      <c r="LSY20" s="270"/>
      <c r="LSZ20" s="270"/>
      <c r="LTA20" s="270"/>
      <c r="LTB20" s="270"/>
      <c r="LTC20" s="270"/>
      <c r="LTD20" s="270"/>
      <c r="LTE20" s="270"/>
      <c r="LTF20" s="270"/>
      <c r="LTG20" s="270"/>
      <c r="LTH20" s="270"/>
      <c r="LTI20" s="270"/>
      <c r="LTJ20" s="270"/>
      <c r="LTK20" s="270"/>
      <c r="LTL20" s="270"/>
      <c r="LTM20" s="270"/>
      <c r="LTN20" s="270"/>
      <c r="LTO20" s="270"/>
      <c r="LTP20" s="270"/>
      <c r="LTQ20" s="270"/>
      <c r="LTR20" s="270"/>
      <c r="LTS20" s="270"/>
      <c r="LTT20" s="270"/>
      <c r="LTU20" s="270"/>
      <c r="LTV20" s="270"/>
      <c r="LTW20" s="270"/>
      <c r="LTX20" s="270"/>
      <c r="LTY20" s="270"/>
      <c r="LTZ20" s="270"/>
      <c r="LUA20" s="270"/>
      <c r="LUB20" s="270"/>
      <c r="LUC20" s="270"/>
      <c r="LUD20" s="270"/>
      <c r="LUE20" s="270"/>
      <c r="LUF20" s="270"/>
      <c r="LUG20" s="270"/>
      <c r="LUH20" s="270"/>
      <c r="LUI20" s="270"/>
      <c r="LUJ20" s="270"/>
      <c r="LUK20" s="270"/>
      <c r="LUL20" s="270"/>
      <c r="LUM20" s="270"/>
      <c r="LUN20" s="270"/>
      <c r="LUO20" s="270"/>
      <c r="LUP20" s="270"/>
      <c r="LUQ20" s="270"/>
      <c r="LUR20" s="270"/>
      <c r="LUS20" s="270"/>
      <c r="LUT20" s="270"/>
      <c r="LUU20" s="270"/>
      <c r="LUV20" s="270"/>
      <c r="LUW20" s="270"/>
      <c r="LUX20" s="270"/>
      <c r="LUY20" s="270"/>
      <c r="LUZ20" s="270"/>
      <c r="LVA20" s="270"/>
      <c r="LVB20" s="270"/>
      <c r="LVC20" s="270"/>
      <c r="LVD20" s="270"/>
      <c r="LVE20" s="270"/>
      <c r="LVF20" s="270"/>
      <c r="LVG20" s="270"/>
      <c r="LVH20" s="270"/>
      <c r="LVI20" s="270"/>
      <c r="LVJ20" s="270"/>
      <c r="LVK20" s="270"/>
      <c r="LVL20" s="270"/>
      <c r="LVM20" s="270"/>
      <c r="LVN20" s="270"/>
      <c r="LVO20" s="270"/>
      <c r="LVP20" s="270"/>
      <c r="LVQ20" s="270"/>
      <c r="LVR20" s="270"/>
      <c r="LVS20" s="270"/>
      <c r="LVT20" s="270"/>
      <c r="LVU20" s="270"/>
      <c r="LVV20" s="270"/>
      <c r="LVW20" s="270"/>
      <c r="LVX20" s="270"/>
      <c r="LVY20" s="270"/>
      <c r="LVZ20" s="270"/>
      <c r="LWA20" s="270"/>
      <c r="LWB20" s="270"/>
      <c r="LWC20" s="270"/>
      <c r="LWD20" s="270"/>
      <c r="LWE20" s="270"/>
      <c r="LWF20" s="270"/>
      <c r="LWG20" s="270"/>
      <c r="LWH20" s="270"/>
      <c r="LWI20" s="270"/>
      <c r="LWJ20" s="270"/>
      <c r="LWK20" s="270"/>
      <c r="LWL20" s="270"/>
      <c r="LWM20" s="270"/>
      <c r="LWN20" s="270"/>
      <c r="LWO20" s="270"/>
      <c r="LWP20" s="270"/>
      <c r="LWQ20" s="270"/>
      <c r="LWR20" s="270"/>
      <c r="LWS20" s="270"/>
      <c r="LWT20" s="270"/>
      <c r="LWU20" s="270"/>
      <c r="LWV20" s="270"/>
      <c r="LWW20" s="270"/>
      <c r="LWX20" s="270"/>
      <c r="LWY20" s="270"/>
      <c r="LWZ20" s="270"/>
      <c r="LXA20" s="270"/>
      <c r="LXB20" s="270"/>
      <c r="LXC20" s="270"/>
      <c r="LXD20" s="270"/>
      <c r="LXE20" s="270"/>
      <c r="LXF20" s="270"/>
      <c r="LXG20" s="270"/>
      <c r="LXH20" s="270"/>
      <c r="LXI20" s="270"/>
      <c r="LXJ20" s="270"/>
      <c r="LXK20" s="270"/>
      <c r="LXL20" s="270"/>
      <c r="LXM20" s="270"/>
      <c r="LXN20" s="270"/>
      <c r="LXO20" s="270"/>
      <c r="LXP20" s="270"/>
      <c r="LXQ20" s="270"/>
      <c r="LXR20" s="270"/>
      <c r="LXS20" s="270"/>
      <c r="LXT20" s="270"/>
      <c r="LXU20" s="270"/>
      <c r="LXV20" s="270"/>
      <c r="LXW20" s="270"/>
      <c r="LXX20" s="270"/>
      <c r="LXY20" s="270"/>
      <c r="LXZ20" s="270"/>
      <c r="LYA20" s="270"/>
      <c r="LYB20" s="270"/>
      <c r="LYC20" s="270"/>
      <c r="LYD20" s="270"/>
      <c r="LYE20" s="270"/>
      <c r="LYF20" s="270"/>
      <c r="LYG20" s="270"/>
      <c r="LYH20" s="270"/>
      <c r="LYI20" s="270"/>
      <c r="LYJ20" s="270"/>
      <c r="LYK20" s="270"/>
      <c r="LYL20" s="270"/>
      <c r="LYM20" s="270"/>
      <c r="LYN20" s="270"/>
      <c r="LYO20" s="270"/>
      <c r="LYP20" s="270"/>
      <c r="LYQ20" s="270"/>
      <c r="LYR20" s="270"/>
      <c r="LYS20" s="270"/>
      <c r="LYT20" s="270"/>
      <c r="LYU20" s="270"/>
      <c r="LYV20" s="270"/>
      <c r="LYW20" s="270"/>
      <c r="LYX20" s="270"/>
      <c r="LYY20" s="270"/>
      <c r="LYZ20" s="270"/>
      <c r="LZA20" s="270"/>
      <c r="LZB20" s="270"/>
      <c r="LZC20" s="270"/>
      <c r="LZD20" s="270"/>
      <c r="LZE20" s="270"/>
      <c r="LZF20" s="270"/>
      <c r="LZG20" s="270"/>
      <c r="LZH20" s="270"/>
      <c r="LZI20" s="270"/>
      <c r="LZJ20" s="270"/>
      <c r="LZK20" s="270"/>
      <c r="LZL20" s="270"/>
      <c r="LZM20" s="270"/>
      <c r="LZN20" s="270"/>
      <c r="LZO20" s="270"/>
      <c r="LZP20" s="270"/>
      <c r="LZQ20" s="270"/>
      <c r="LZR20" s="270"/>
      <c r="LZS20" s="270"/>
      <c r="LZT20" s="270"/>
      <c r="LZU20" s="270"/>
      <c r="LZV20" s="270"/>
      <c r="LZW20" s="270"/>
      <c r="LZX20" s="270"/>
      <c r="LZY20" s="270"/>
      <c r="LZZ20" s="270"/>
      <c r="MAA20" s="270"/>
      <c r="MAB20" s="270"/>
      <c r="MAC20" s="270"/>
      <c r="MAD20" s="270"/>
      <c r="MAE20" s="270"/>
      <c r="MAF20" s="270"/>
      <c r="MAG20" s="270"/>
      <c r="MAH20" s="270"/>
      <c r="MAI20" s="270"/>
      <c r="MAJ20" s="270"/>
      <c r="MAK20" s="270"/>
      <c r="MAL20" s="270"/>
      <c r="MAM20" s="270"/>
      <c r="MAN20" s="270"/>
      <c r="MAO20" s="270"/>
      <c r="MAP20" s="270"/>
      <c r="MAQ20" s="270"/>
      <c r="MAR20" s="270"/>
      <c r="MAS20" s="270"/>
      <c r="MAT20" s="270"/>
      <c r="MAU20" s="270"/>
      <c r="MAV20" s="270"/>
      <c r="MAW20" s="270"/>
      <c r="MAX20" s="270"/>
      <c r="MAY20" s="270"/>
      <c r="MAZ20" s="270"/>
      <c r="MBA20" s="270"/>
      <c r="MBB20" s="270"/>
      <c r="MBC20" s="270"/>
      <c r="MBD20" s="270"/>
      <c r="MBE20" s="270"/>
      <c r="MBF20" s="270"/>
      <c r="MBG20" s="270"/>
      <c r="MBH20" s="270"/>
      <c r="MBI20" s="270"/>
      <c r="MBJ20" s="270"/>
      <c r="MBK20" s="270"/>
      <c r="MBL20" s="270"/>
      <c r="MBM20" s="270"/>
      <c r="MBN20" s="270"/>
      <c r="MBO20" s="270"/>
      <c r="MBP20" s="270"/>
      <c r="MBQ20" s="270"/>
      <c r="MBR20" s="270"/>
      <c r="MBS20" s="270"/>
      <c r="MBT20" s="270"/>
      <c r="MBU20" s="270"/>
      <c r="MBV20" s="270"/>
      <c r="MBW20" s="270"/>
      <c r="MBX20" s="270"/>
      <c r="MBY20" s="270"/>
      <c r="MBZ20" s="270"/>
      <c r="MCA20" s="270"/>
      <c r="MCB20" s="270"/>
      <c r="MCC20" s="270"/>
      <c r="MCD20" s="270"/>
      <c r="MCE20" s="270"/>
      <c r="MCF20" s="270"/>
      <c r="MCG20" s="270"/>
      <c r="MCH20" s="270"/>
      <c r="MCI20" s="270"/>
      <c r="MCJ20" s="270"/>
      <c r="MCK20" s="270"/>
      <c r="MCL20" s="270"/>
      <c r="MCM20" s="270"/>
      <c r="MCN20" s="270"/>
      <c r="MCO20" s="270"/>
      <c r="MCP20" s="270"/>
      <c r="MCQ20" s="270"/>
      <c r="MCR20" s="270"/>
      <c r="MCS20" s="270"/>
      <c r="MCT20" s="270"/>
      <c r="MCU20" s="270"/>
      <c r="MCV20" s="270"/>
      <c r="MCW20" s="270"/>
      <c r="MCX20" s="270"/>
      <c r="MCY20" s="270"/>
      <c r="MCZ20" s="270"/>
      <c r="MDA20" s="270"/>
      <c r="MDB20" s="270"/>
      <c r="MDC20" s="270"/>
      <c r="MDD20" s="270"/>
      <c r="MDE20" s="270"/>
      <c r="MDF20" s="270"/>
      <c r="MDG20" s="270"/>
      <c r="MDH20" s="270"/>
      <c r="MDI20" s="270"/>
      <c r="MDJ20" s="270"/>
      <c r="MDK20" s="270"/>
      <c r="MDL20" s="270"/>
      <c r="MDM20" s="270"/>
      <c r="MDN20" s="270"/>
      <c r="MDO20" s="270"/>
      <c r="MDP20" s="270"/>
      <c r="MDQ20" s="270"/>
      <c r="MDR20" s="270"/>
      <c r="MDS20" s="270"/>
      <c r="MDT20" s="270"/>
      <c r="MDU20" s="270"/>
      <c r="MDV20" s="270"/>
      <c r="MDW20" s="270"/>
      <c r="MDX20" s="270"/>
      <c r="MDY20" s="270"/>
      <c r="MDZ20" s="270"/>
      <c r="MEA20" s="270"/>
      <c r="MEB20" s="270"/>
      <c r="MEC20" s="270"/>
      <c r="MED20" s="270"/>
      <c r="MEE20" s="270"/>
      <c r="MEF20" s="270"/>
      <c r="MEG20" s="270"/>
      <c r="MEH20" s="270"/>
      <c r="MEI20" s="270"/>
      <c r="MEJ20" s="270"/>
      <c r="MEK20" s="270"/>
      <c r="MEL20" s="270"/>
      <c r="MEM20" s="270"/>
      <c r="MEN20" s="270"/>
      <c r="MEO20" s="270"/>
      <c r="MEP20" s="270"/>
      <c r="MEQ20" s="270"/>
      <c r="MER20" s="270"/>
      <c r="MES20" s="270"/>
      <c r="MET20" s="270"/>
      <c r="MEU20" s="270"/>
      <c r="MEV20" s="270"/>
      <c r="MEW20" s="270"/>
      <c r="MEX20" s="270"/>
      <c r="MEY20" s="270"/>
      <c r="MEZ20" s="270"/>
      <c r="MFA20" s="270"/>
      <c r="MFB20" s="270"/>
      <c r="MFC20" s="270"/>
      <c r="MFD20" s="270"/>
      <c r="MFE20" s="270"/>
      <c r="MFF20" s="270"/>
      <c r="MFG20" s="270"/>
      <c r="MFH20" s="270"/>
      <c r="MFI20" s="270"/>
      <c r="MFJ20" s="270"/>
      <c r="MFK20" s="270"/>
      <c r="MFL20" s="270"/>
      <c r="MFM20" s="270"/>
      <c r="MFN20" s="270"/>
      <c r="MFO20" s="270"/>
      <c r="MFP20" s="270"/>
      <c r="MFQ20" s="270"/>
      <c r="MFR20" s="270"/>
      <c r="MFS20" s="270"/>
      <c r="MFT20" s="270"/>
      <c r="MFU20" s="270"/>
      <c r="MFV20" s="270"/>
      <c r="MFW20" s="270"/>
      <c r="MFX20" s="270"/>
      <c r="MFY20" s="270"/>
      <c r="MFZ20" s="270"/>
      <c r="MGA20" s="270"/>
      <c r="MGB20" s="270"/>
      <c r="MGC20" s="270"/>
      <c r="MGD20" s="270"/>
      <c r="MGE20" s="270"/>
      <c r="MGF20" s="270"/>
      <c r="MGG20" s="270"/>
      <c r="MGH20" s="270"/>
      <c r="MGI20" s="270"/>
      <c r="MGJ20" s="270"/>
      <c r="MGK20" s="270"/>
      <c r="MGL20" s="270"/>
      <c r="MGM20" s="270"/>
      <c r="MGN20" s="270"/>
      <c r="MGO20" s="270"/>
      <c r="MGP20" s="270"/>
      <c r="MGQ20" s="270"/>
      <c r="MGR20" s="270"/>
      <c r="MGS20" s="270"/>
      <c r="MGT20" s="270"/>
      <c r="MGU20" s="270"/>
      <c r="MGV20" s="270"/>
      <c r="MGW20" s="270"/>
      <c r="MGX20" s="270"/>
      <c r="MGY20" s="270"/>
      <c r="MGZ20" s="270"/>
      <c r="MHA20" s="270"/>
      <c r="MHB20" s="270"/>
      <c r="MHC20" s="270"/>
      <c r="MHD20" s="270"/>
      <c r="MHE20" s="270"/>
      <c r="MHF20" s="270"/>
      <c r="MHG20" s="270"/>
      <c r="MHH20" s="270"/>
      <c r="MHI20" s="270"/>
      <c r="MHJ20" s="270"/>
      <c r="MHK20" s="270"/>
      <c r="MHL20" s="270"/>
      <c r="MHM20" s="270"/>
      <c r="MHN20" s="270"/>
      <c r="MHO20" s="270"/>
      <c r="MHP20" s="270"/>
      <c r="MHQ20" s="270"/>
      <c r="MHR20" s="270"/>
      <c r="MHS20" s="270"/>
      <c r="MHT20" s="270"/>
      <c r="MHU20" s="270"/>
      <c r="MHV20" s="270"/>
      <c r="MHW20" s="270"/>
      <c r="MHX20" s="270"/>
      <c r="MHY20" s="270"/>
      <c r="MHZ20" s="270"/>
      <c r="MIA20" s="270"/>
      <c r="MIB20" s="270"/>
      <c r="MIC20" s="270"/>
      <c r="MID20" s="270"/>
      <c r="MIE20" s="270"/>
      <c r="MIF20" s="270"/>
      <c r="MIG20" s="270"/>
      <c r="MIH20" s="270"/>
      <c r="MII20" s="270"/>
      <c r="MIJ20" s="270"/>
      <c r="MIK20" s="270"/>
      <c r="MIL20" s="270"/>
      <c r="MIM20" s="270"/>
      <c r="MIN20" s="270"/>
      <c r="MIO20" s="270"/>
      <c r="MIP20" s="270"/>
      <c r="MIQ20" s="270"/>
      <c r="MIR20" s="270"/>
      <c r="MIS20" s="270"/>
      <c r="MIT20" s="270"/>
      <c r="MIU20" s="270"/>
      <c r="MIV20" s="270"/>
      <c r="MIW20" s="270"/>
      <c r="MIX20" s="270"/>
      <c r="MIY20" s="270"/>
      <c r="MIZ20" s="270"/>
      <c r="MJA20" s="270"/>
      <c r="MJB20" s="270"/>
      <c r="MJC20" s="270"/>
      <c r="MJD20" s="270"/>
      <c r="MJE20" s="270"/>
      <c r="MJF20" s="270"/>
      <c r="MJG20" s="270"/>
      <c r="MJH20" s="270"/>
      <c r="MJI20" s="270"/>
      <c r="MJJ20" s="270"/>
      <c r="MJK20" s="270"/>
      <c r="MJL20" s="270"/>
      <c r="MJM20" s="270"/>
      <c r="MJN20" s="270"/>
      <c r="MJO20" s="270"/>
      <c r="MJP20" s="270"/>
      <c r="MJQ20" s="270"/>
      <c r="MJR20" s="270"/>
      <c r="MJS20" s="270"/>
      <c r="MJT20" s="270"/>
      <c r="MJU20" s="270"/>
      <c r="MJV20" s="270"/>
      <c r="MJW20" s="270"/>
      <c r="MJX20" s="270"/>
      <c r="MJY20" s="270"/>
      <c r="MJZ20" s="270"/>
      <c r="MKA20" s="270"/>
      <c r="MKB20" s="270"/>
      <c r="MKC20" s="270"/>
      <c r="MKD20" s="270"/>
      <c r="MKE20" s="270"/>
      <c r="MKF20" s="270"/>
      <c r="MKG20" s="270"/>
      <c r="MKH20" s="270"/>
      <c r="MKI20" s="270"/>
      <c r="MKJ20" s="270"/>
      <c r="MKK20" s="270"/>
      <c r="MKL20" s="270"/>
      <c r="MKM20" s="270"/>
      <c r="MKN20" s="270"/>
      <c r="MKO20" s="270"/>
      <c r="MKP20" s="270"/>
      <c r="MKQ20" s="270"/>
      <c r="MKR20" s="270"/>
      <c r="MKS20" s="270"/>
      <c r="MKT20" s="270"/>
      <c r="MKU20" s="270"/>
      <c r="MKV20" s="270"/>
      <c r="MKW20" s="270"/>
      <c r="MKX20" s="270"/>
      <c r="MKY20" s="270"/>
      <c r="MKZ20" s="270"/>
      <c r="MLA20" s="270"/>
      <c r="MLB20" s="270"/>
      <c r="MLC20" s="270"/>
      <c r="MLD20" s="270"/>
      <c r="MLE20" s="270"/>
      <c r="MLF20" s="270"/>
      <c r="MLG20" s="270"/>
      <c r="MLH20" s="270"/>
      <c r="MLI20" s="270"/>
      <c r="MLJ20" s="270"/>
      <c r="MLK20" s="270"/>
      <c r="MLL20" s="270"/>
      <c r="MLM20" s="270"/>
      <c r="MLN20" s="270"/>
      <c r="MLO20" s="270"/>
      <c r="MLP20" s="270"/>
      <c r="MLQ20" s="270"/>
      <c r="MLR20" s="270"/>
      <c r="MLS20" s="270"/>
      <c r="MLT20" s="270"/>
      <c r="MLU20" s="270"/>
      <c r="MLV20" s="270"/>
      <c r="MLW20" s="270"/>
      <c r="MLX20" s="270"/>
      <c r="MLY20" s="270"/>
      <c r="MLZ20" s="270"/>
      <c r="MMA20" s="270"/>
      <c r="MMB20" s="270"/>
      <c r="MMC20" s="270"/>
      <c r="MMD20" s="270"/>
      <c r="MME20" s="270"/>
      <c r="MMF20" s="270"/>
      <c r="MMG20" s="270"/>
      <c r="MMH20" s="270"/>
      <c r="MMI20" s="270"/>
      <c r="MMJ20" s="270"/>
      <c r="MMK20" s="270"/>
      <c r="MML20" s="270"/>
      <c r="MMM20" s="270"/>
      <c r="MMN20" s="270"/>
      <c r="MMO20" s="270"/>
      <c r="MMP20" s="270"/>
      <c r="MMQ20" s="270"/>
      <c r="MMR20" s="270"/>
      <c r="MMS20" s="270"/>
      <c r="MMT20" s="270"/>
      <c r="MMU20" s="270"/>
      <c r="MMV20" s="270"/>
      <c r="MMW20" s="270"/>
      <c r="MMX20" s="270"/>
      <c r="MMY20" s="270"/>
      <c r="MMZ20" s="270"/>
      <c r="MNA20" s="270"/>
      <c r="MNB20" s="270"/>
      <c r="MNC20" s="270"/>
      <c r="MND20" s="270"/>
      <c r="MNE20" s="270"/>
      <c r="MNF20" s="270"/>
      <c r="MNG20" s="270"/>
      <c r="MNH20" s="270"/>
      <c r="MNI20" s="270"/>
      <c r="MNJ20" s="270"/>
      <c r="MNK20" s="270"/>
      <c r="MNL20" s="270"/>
      <c r="MNM20" s="270"/>
      <c r="MNN20" s="270"/>
      <c r="MNO20" s="270"/>
      <c r="MNP20" s="270"/>
      <c r="MNQ20" s="270"/>
      <c r="MNR20" s="270"/>
      <c r="MNS20" s="270"/>
      <c r="MNT20" s="270"/>
      <c r="MNU20" s="270"/>
      <c r="MNV20" s="270"/>
      <c r="MNW20" s="270"/>
      <c r="MNX20" s="270"/>
      <c r="MNY20" s="270"/>
      <c r="MNZ20" s="270"/>
      <c r="MOA20" s="270"/>
      <c r="MOB20" s="270"/>
      <c r="MOC20" s="270"/>
      <c r="MOD20" s="270"/>
      <c r="MOE20" s="270"/>
      <c r="MOF20" s="270"/>
      <c r="MOG20" s="270"/>
      <c r="MOH20" s="270"/>
      <c r="MOI20" s="270"/>
      <c r="MOJ20" s="270"/>
      <c r="MOK20" s="270"/>
      <c r="MOL20" s="270"/>
      <c r="MOM20" s="270"/>
      <c r="MON20" s="270"/>
      <c r="MOO20" s="270"/>
      <c r="MOP20" s="270"/>
      <c r="MOQ20" s="270"/>
      <c r="MOR20" s="270"/>
      <c r="MOS20" s="270"/>
      <c r="MOT20" s="270"/>
      <c r="MOU20" s="270"/>
      <c r="MOV20" s="270"/>
      <c r="MOW20" s="270"/>
      <c r="MOX20" s="270"/>
      <c r="MOY20" s="270"/>
      <c r="MOZ20" s="270"/>
      <c r="MPA20" s="270"/>
      <c r="MPB20" s="270"/>
      <c r="MPC20" s="270"/>
      <c r="MPD20" s="270"/>
      <c r="MPE20" s="270"/>
      <c r="MPF20" s="270"/>
      <c r="MPG20" s="270"/>
      <c r="MPH20" s="270"/>
      <c r="MPI20" s="270"/>
      <c r="MPJ20" s="270"/>
      <c r="MPK20" s="270"/>
      <c r="MPL20" s="270"/>
      <c r="MPM20" s="270"/>
      <c r="MPN20" s="270"/>
      <c r="MPO20" s="270"/>
      <c r="MPP20" s="270"/>
      <c r="MPQ20" s="270"/>
      <c r="MPR20" s="270"/>
      <c r="MPS20" s="270"/>
      <c r="MPT20" s="270"/>
      <c r="MPU20" s="270"/>
      <c r="MPV20" s="270"/>
      <c r="MPW20" s="270"/>
      <c r="MPX20" s="270"/>
      <c r="MPY20" s="270"/>
      <c r="MPZ20" s="270"/>
      <c r="MQA20" s="270"/>
      <c r="MQB20" s="270"/>
      <c r="MQC20" s="270"/>
      <c r="MQD20" s="270"/>
      <c r="MQE20" s="270"/>
      <c r="MQF20" s="270"/>
      <c r="MQG20" s="270"/>
      <c r="MQH20" s="270"/>
      <c r="MQI20" s="270"/>
      <c r="MQJ20" s="270"/>
      <c r="MQK20" s="270"/>
      <c r="MQL20" s="270"/>
      <c r="MQM20" s="270"/>
      <c r="MQN20" s="270"/>
      <c r="MQO20" s="270"/>
      <c r="MQP20" s="270"/>
      <c r="MQQ20" s="270"/>
      <c r="MQR20" s="270"/>
      <c r="MQS20" s="270"/>
      <c r="MQT20" s="270"/>
      <c r="MQU20" s="270"/>
      <c r="MQV20" s="270"/>
      <c r="MQW20" s="270"/>
      <c r="MQX20" s="270"/>
      <c r="MQY20" s="270"/>
      <c r="MQZ20" s="270"/>
      <c r="MRA20" s="270"/>
      <c r="MRB20" s="270"/>
      <c r="MRC20" s="270"/>
      <c r="MRD20" s="270"/>
      <c r="MRE20" s="270"/>
      <c r="MRF20" s="270"/>
      <c r="MRG20" s="270"/>
      <c r="MRH20" s="270"/>
      <c r="MRI20" s="270"/>
      <c r="MRJ20" s="270"/>
      <c r="MRK20" s="270"/>
      <c r="MRL20" s="270"/>
      <c r="MRM20" s="270"/>
      <c r="MRN20" s="270"/>
      <c r="MRO20" s="270"/>
      <c r="MRP20" s="270"/>
      <c r="MRQ20" s="270"/>
      <c r="MRR20" s="270"/>
      <c r="MRS20" s="270"/>
      <c r="MRT20" s="270"/>
      <c r="MRU20" s="270"/>
      <c r="MRV20" s="270"/>
      <c r="MRW20" s="270"/>
      <c r="MRX20" s="270"/>
      <c r="MRY20" s="270"/>
      <c r="MRZ20" s="270"/>
      <c r="MSA20" s="270"/>
      <c r="MSB20" s="270"/>
      <c r="MSC20" s="270"/>
      <c r="MSD20" s="270"/>
      <c r="MSE20" s="270"/>
      <c r="MSF20" s="270"/>
      <c r="MSG20" s="270"/>
      <c r="MSH20" s="270"/>
      <c r="MSI20" s="270"/>
      <c r="MSJ20" s="270"/>
      <c r="MSK20" s="270"/>
      <c r="MSL20" s="270"/>
      <c r="MSM20" s="270"/>
      <c r="MSN20" s="270"/>
      <c r="MSO20" s="270"/>
      <c r="MSP20" s="270"/>
      <c r="MSQ20" s="270"/>
      <c r="MSR20" s="270"/>
      <c r="MSS20" s="270"/>
      <c r="MST20" s="270"/>
      <c r="MSU20" s="270"/>
      <c r="MSV20" s="270"/>
      <c r="MSW20" s="270"/>
      <c r="MSX20" s="270"/>
      <c r="MSY20" s="270"/>
      <c r="MSZ20" s="270"/>
      <c r="MTA20" s="270"/>
      <c r="MTB20" s="270"/>
      <c r="MTC20" s="270"/>
      <c r="MTD20" s="270"/>
      <c r="MTE20" s="270"/>
      <c r="MTF20" s="270"/>
      <c r="MTG20" s="270"/>
      <c r="MTH20" s="270"/>
      <c r="MTI20" s="270"/>
      <c r="MTJ20" s="270"/>
      <c r="MTK20" s="270"/>
      <c r="MTL20" s="270"/>
      <c r="MTM20" s="270"/>
      <c r="MTN20" s="270"/>
      <c r="MTO20" s="270"/>
      <c r="MTP20" s="270"/>
      <c r="MTQ20" s="270"/>
      <c r="MTR20" s="270"/>
      <c r="MTS20" s="270"/>
      <c r="MTT20" s="270"/>
      <c r="MTU20" s="270"/>
      <c r="MTV20" s="270"/>
      <c r="MTW20" s="270"/>
      <c r="MTX20" s="270"/>
      <c r="MTY20" s="270"/>
      <c r="MTZ20" s="270"/>
      <c r="MUA20" s="270"/>
      <c r="MUB20" s="270"/>
      <c r="MUC20" s="270"/>
      <c r="MUD20" s="270"/>
      <c r="MUE20" s="270"/>
      <c r="MUF20" s="270"/>
      <c r="MUG20" s="270"/>
      <c r="MUH20" s="270"/>
      <c r="MUI20" s="270"/>
      <c r="MUJ20" s="270"/>
      <c r="MUK20" s="270"/>
      <c r="MUL20" s="270"/>
      <c r="MUM20" s="270"/>
      <c r="MUN20" s="270"/>
      <c r="MUO20" s="270"/>
      <c r="MUP20" s="270"/>
      <c r="MUQ20" s="270"/>
      <c r="MUR20" s="270"/>
      <c r="MUS20" s="270"/>
      <c r="MUT20" s="270"/>
      <c r="MUU20" s="270"/>
      <c r="MUV20" s="270"/>
      <c r="MUW20" s="270"/>
      <c r="MUX20" s="270"/>
      <c r="MUY20" s="270"/>
      <c r="MUZ20" s="270"/>
      <c r="MVA20" s="270"/>
      <c r="MVB20" s="270"/>
      <c r="MVC20" s="270"/>
      <c r="MVD20" s="270"/>
      <c r="MVE20" s="270"/>
      <c r="MVF20" s="270"/>
      <c r="MVG20" s="270"/>
      <c r="MVH20" s="270"/>
      <c r="MVI20" s="270"/>
      <c r="MVJ20" s="270"/>
      <c r="MVK20" s="270"/>
      <c r="MVL20" s="270"/>
      <c r="MVM20" s="270"/>
      <c r="MVN20" s="270"/>
      <c r="MVO20" s="270"/>
      <c r="MVP20" s="270"/>
      <c r="MVQ20" s="270"/>
      <c r="MVR20" s="270"/>
      <c r="MVS20" s="270"/>
      <c r="MVT20" s="270"/>
      <c r="MVU20" s="270"/>
      <c r="MVV20" s="270"/>
      <c r="MVW20" s="270"/>
      <c r="MVX20" s="270"/>
      <c r="MVY20" s="270"/>
      <c r="MVZ20" s="270"/>
      <c r="MWA20" s="270"/>
      <c r="MWB20" s="270"/>
      <c r="MWC20" s="270"/>
      <c r="MWD20" s="270"/>
      <c r="MWE20" s="270"/>
      <c r="MWF20" s="270"/>
      <c r="MWG20" s="270"/>
      <c r="MWH20" s="270"/>
      <c r="MWI20" s="270"/>
      <c r="MWJ20" s="270"/>
      <c r="MWK20" s="270"/>
      <c r="MWL20" s="270"/>
      <c r="MWM20" s="270"/>
      <c r="MWN20" s="270"/>
      <c r="MWO20" s="270"/>
      <c r="MWP20" s="270"/>
      <c r="MWQ20" s="270"/>
      <c r="MWR20" s="270"/>
      <c r="MWS20" s="270"/>
      <c r="MWT20" s="270"/>
      <c r="MWU20" s="270"/>
      <c r="MWV20" s="270"/>
      <c r="MWW20" s="270"/>
      <c r="MWX20" s="270"/>
      <c r="MWY20" s="270"/>
      <c r="MWZ20" s="270"/>
      <c r="MXA20" s="270"/>
      <c r="MXB20" s="270"/>
      <c r="MXC20" s="270"/>
      <c r="MXD20" s="270"/>
      <c r="MXE20" s="270"/>
      <c r="MXF20" s="270"/>
      <c r="MXG20" s="270"/>
      <c r="MXH20" s="270"/>
      <c r="MXI20" s="270"/>
      <c r="MXJ20" s="270"/>
      <c r="MXK20" s="270"/>
      <c r="MXL20" s="270"/>
      <c r="MXM20" s="270"/>
      <c r="MXN20" s="270"/>
      <c r="MXO20" s="270"/>
      <c r="MXP20" s="270"/>
      <c r="MXQ20" s="270"/>
      <c r="MXR20" s="270"/>
      <c r="MXS20" s="270"/>
      <c r="MXT20" s="270"/>
      <c r="MXU20" s="270"/>
      <c r="MXV20" s="270"/>
      <c r="MXW20" s="270"/>
      <c r="MXX20" s="270"/>
      <c r="MXY20" s="270"/>
      <c r="MXZ20" s="270"/>
      <c r="MYA20" s="270"/>
      <c r="MYB20" s="270"/>
      <c r="MYC20" s="270"/>
      <c r="MYD20" s="270"/>
      <c r="MYE20" s="270"/>
      <c r="MYF20" s="270"/>
      <c r="MYG20" s="270"/>
      <c r="MYH20" s="270"/>
      <c r="MYI20" s="270"/>
      <c r="MYJ20" s="270"/>
      <c r="MYK20" s="270"/>
      <c r="MYL20" s="270"/>
      <c r="MYM20" s="270"/>
      <c r="MYN20" s="270"/>
      <c r="MYO20" s="270"/>
      <c r="MYP20" s="270"/>
      <c r="MYQ20" s="270"/>
      <c r="MYR20" s="270"/>
      <c r="MYS20" s="270"/>
      <c r="MYT20" s="270"/>
      <c r="MYU20" s="270"/>
      <c r="MYV20" s="270"/>
      <c r="MYW20" s="270"/>
      <c r="MYX20" s="270"/>
      <c r="MYY20" s="270"/>
      <c r="MYZ20" s="270"/>
      <c r="MZA20" s="270"/>
      <c r="MZB20" s="270"/>
      <c r="MZC20" s="270"/>
      <c r="MZD20" s="270"/>
      <c r="MZE20" s="270"/>
      <c r="MZF20" s="270"/>
      <c r="MZG20" s="270"/>
      <c r="MZH20" s="270"/>
      <c r="MZI20" s="270"/>
      <c r="MZJ20" s="270"/>
      <c r="MZK20" s="270"/>
      <c r="MZL20" s="270"/>
      <c r="MZM20" s="270"/>
      <c r="MZN20" s="270"/>
      <c r="MZO20" s="270"/>
      <c r="MZP20" s="270"/>
      <c r="MZQ20" s="270"/>
      <c r="MZR20" s="270"/>
      <c r="MZS20" s="270"/>
      <c r="MZT20" s="270"/>
      <c r="MZU20" s="270"/>
      <c r="MZV20" s="270"/>
      <c r="MZW20" s="270"/>
      <c r="MZX20" s="270"/>
      <c r="MZY20" s="270"/>
      <c r="MZZ20" s="270"/>
      <c r="NAA20" s="270"/>
      <c r="NAB20" s="270"/>
      <c r="NAC20" s="270"/>
      <c r="NAD20" s="270"/>
      <c r="NAE20" s="270"/>
      <c r="NAF20" s="270"/>
      <c r="NAG20" s="270"/>
      <c r="NAH20" s="270"/>
      <c r="NAI20" s="270"/>
      <c r="NAJ20" s="270"/>
      <c r="NAK20" s="270"/>
      <c r="NAL20" s="270"/>
      <c r="NAM20" s="270"/>
      <c r="NAN20" s="270"/>
      <c r="NAO20" s="270"/>
      <c r="NAP20" s="270"/>
      <c r="NAQ20" s="270"/>
      <c r="NAR20" s="270"/>
      <c r="NAS20" s="270"/>
      <c r="NAT20" s="270"/>
      <c r="NAU20" s="270"/>
      <c r="NAV20" s="270"/>
      <c r="NAW20" s="270"/>
      <c r="NAX20" s="270"/>
      <c r="NAY20" s="270"/>
      <c r="NAZ20" s="270"/>
      <c r="NBA20" s="270"/>
      <c r="NBB20" s="270"/>
      <c r="NBC20" s="270"/>
      <c r="NBD20" s="270"/>
      <c r="NBE20" s="270"/>
      <c r="NBF20" s="270"/>
      <c r="NBG20" s="270"/>
      <c r="NBH20" s="270"/>
      <c r="NBI20" s="270"/>
      <c r="NBJ20" s="270"/>
      <c r="NBK20" s="270"/>
      <c r="NBL20" s="270"/>
      <c r="NBM20" s="270"/>
      <c r="NBN20" s="270"/>
      <c r="NBO20" s="270"/>
      <c r="NBP20" s="270"/>
      <c r="NBQ20" s="270"/>
      <c r="NBR20" s="270"/>
      <c r="NBS20" s="270"/>
      <c r="NBT20" s="270"/>
      <c r="NBU20" s="270"/>
      <c r="NBV20" s="270"/>
      <c r="NBW20" s="270"/>
      <c r="NBX20" s="270"/>
      <c r="NBY20" s="270"/>
      <c r="NBZ20" s="270"/>
      <c r="NCA20" s="270"/>
      <c r="NCB20" s="270"/>
      <c r="NCC20" s="270"/>
      <c r="NCD20" s="270"/>
      <c r="NCE20" s="270"/>
      <c r="NCF20" s="270"/>
      <c r="NCG20" s="270"/>
      <c r="NCH20" s="270"/>
      <c r="NCI20" s="270"/>
      <c r="NCJ20" s="270"/>
      <c r="NCK20" s="270"/>
      <c r="NCL20" s="270"/>
      <c r="NCM20" s="270"/>
      <c r="NCN20" s="270"/>
      <c r="NCO20" s="270"/>
      <c r="NCP20" s="270"/>
      <c r="NCQ20" s="270"/>
      <c r="NCR20" s="270"/>
      <c r="NCS20" s="270"/>
      <c r="NCT20" s="270"/>
      <c r="NCU20" s="270"/>
      <c r="NCV20" s="270"/>
      <c r="NCW20" s="270"/>
      <c r="NCX20" s="270"/>
      <c r="NCY20" s="270"/>
      <c r="NCZ20" s="270"/>
      <c r="NDA20" s="270"/>
      <c r="NDB20" s="270"/>
      <c r="NDC20" s="270"/>
      <c r="NDD20" s="270"/>
      <c r="NDE20" s="270"/>
      <c r="NDF20" s="270"/>
      <c r="NDG20" s="270"/>
      <c r="NDH20" s="270"/>
      <c r="NDI20" s="270"/>
      <c r="NDJ20" s="270"/>
      <c r="NDK20" s="270"/>
      <c r="NDL20" s="270"/>
      <c r="NDM20" s="270"/>
      <c r="NDN20" s="270"/>
      <c r="NDO20" s="270"/>
      <c r="NDP20" s="270"/>
      <c r="NDQ20" s="270"/>
      <c r="NDR20" s="270"/>
      <c r="NDS20" s="270"/>
      <c r="NDT20" s="270"/>
      <c r="NDU20" s="270"/>
      <c r="NDV20" s="270"/>
      <c r="NDW20" s="270"/>
      <c r="NDX20" s="270"/>
      <c r="NDY20" s="270"/>
      <c r="NDZ20" s="270"/>
      <c r="NEA20" s="270"/>
      <c r="NEB20" s="270"/>
      <c r="NEC20" s="270"/>
      <c r="NED20" s="270"/>
      <c r="NEE20" s="270"/>
      <c r="NEF20" s="270"/>
      <c r="NEG20" s="270"/>
      <c r="NEH20" s="270"/>
      <c r="NEI20" s="270"/>
      <c r="NEJ20" s="270"/>
      <c r="NEK20" s="270"/>
      <c r="NEL20" s="270"/>
      <c r="NEM20" s="270"/>
      <c r="NEN20" s="270"/>
      <c r="NEO20" s="270"/>
      <c r="NEP20" s="270"/>
      <c r="NEQ20" s="270"/>
      <c r="NER20" s="270"/>
      <c r="NES20" s="270"/>
      <c r="NET20" s="270"/>
      <c r="NEU20" s="270"/>
      <c r="NEV20" s="270"/>
      <c r="NEW20" s="270"/>
      <c r="NEX20" s="270"/>
      <c r="NEY20" s="270"/>
      <c r="NEZ20" s="270"/>
      <c r="NFA20" s="270"/>
      <c r="NFB20" s="270"/>
      <c r="NFC20" s="270"/>
      <c r="NFD20" s="270"/>
      <c r="NFE20" s="270"/>
      <c r="NFF20" s="270"/>
      <c r="NFG20" s="270"/>
      <c r="NFH20" s="270"/>
      <c r="NFI20" s="270"/>
      <c r="NFJ20" s="270"/>
      <c r="NFK20" s="270"/>
      <c r="NFL20" s="270"/>
      <c r="NFM20" s="270"/>
      <c r="NFN20" s="270"/>
      <c r="NFO20" s="270"/>
      <c r="NFP20" s="270"/>
      <c r="NFQ20" s="270"/>
      <c r="NFR20" s="270"/>
      <c r="NFS20" s="270"/>
      <c r="NFT20" s="270"/>
      <c r="NFU20" s="270"/>
      <c r="NFV20" s="270"/>
      <c r="NFW20" s="270"/>
      <c r="NFX20" s="270"/>
      <c r="NFY20" s="270"/>
      <c r="NFZ20" s="270"/>
      <c r="NGA20" s="270"/>
      <c r="NGB20" s="270"/>
      <c r="NGC20" s="270"/>
      <c r="NGD20" s="270"/>
      <c r="NGE20" s="270"/>
      <c r="NGF20" s="270"/>
      <c r="NGG20" s="270"/>
      <c r="NGH20" s="270"/>
      <c r="NGI20" s="270"/>
      <c r="NGJ20" s="270"/>
      <c r="NGK20" s="270"/>
      <c r="NGL20" s="270"/>
      <c r="NGM20" s="270"/>
      <c r="NGN20" s="270"/>
      <c r="NGO20" s="270"/>
      <c r="NGP20" s="270"/>
      <c r="NGQ20" s="270"/>
      <c r="NGR20" s="270"/>
      <c r="NGS20" s="270"/>
      <c r="NGT20" s="270"/>
      <c r="NGU20" s="270"/>
      <c r="NGV20" s="270"/>
      <c r="NGW20" s="270"/>
      <c r="NGX20" s="270"/>
      <c r="NGY20" s="270"/>
      <c r="NGZ20" s="270"/>
      <c r="NHA20" s="270"/>
      <c r="NHB20" s="270"/>
      <c r="NHC20" s="270"/>
      <c r="NHD20" s="270"/>
      <c r="NHE20" s="270"/>
      <c r="NHF20" s="270"/>
      <c r="NHG20" s="270"/>
      <c r="NHH20" s="270"/>
      <c r="NHI20" s="270"/>
      <c r="NHJ20" s="270"/>
      <c r="NHK20" s="270"/>
      <c r="NHL20" s="270"/>
      <c r="NHM20" s="270"/>
      <c r="NHN20" s="270"/>
      <c r="NHO20" s="270"/>
      <c r="NHP20" s="270"/>
      <c r="NHQ20" s="270"/>
      <c r="NHR20" s="270"/>
      <c r="NHS20" s="270"/>
      <c r="NHT20" s="270"/>
      <c r="NHU20" s="270"/>
      <c r="NHV20" s="270"/>
      <c r="NHW20" s="270"/>
      <c r="NHX20" s="270"/>
      <c r="NHY20" s="270"/>
      <c r="NHZ20" s="270"/>
      <c r="NIA20" s="270"/>
      <c r="NIB20" s="270"/>
      <c r="NIC20" s="270"/>
      <c r="NID20" s="270"/>
      <c r="NIE20" s="270"/>
      <c r="NIF20" s="270"/>
      <c r="NIG20" s="270"/>
      <c r="NIH20" s="270"/>
      <c r="NII20" s="270"/>
      <c r="NIJ20" s="270"/>
      <c r="NIK20" s="270"/>
      <c r="NIL20" s="270"/>
      <c r="NIM20" s="270"/>
      <c r="NIN20" s="270"/>
      <c r="NIO20" s="270"/>
      <c r="NIP20" s="270"/>
      <c r="NIQ20" s="270"/>
      <c r="NIR20" s="270"/>
      <c r="NIS20" s="270"/>
      <c r="NIT20" s="270"/>
      <c r="NIU20" s="270"/>
      <c r="NIV20" s="270"/>
      <c r="NIW20" s="270"/>
      <c r="NIX20" s="270"/>
      <c r="NIY20" s="270"/>
      <c r="NIZ20" s="270"/>
      <c r="NJA20" s="270"/>
      <c r="NJB20" s="270"/>
      <c r="NJC20" s="270"/>
      <c r="NJD20" s="270"/>
      <c r="NJE20" s="270"/>
      <c r="NJF20" s="270"/>
      <c r="NJG20" s="270"/>
      <c r="NJH20" s="270"/>
      <c r="NJI20" s="270"/>
      <c r="NJJ20" s="270"/>
      <c r="NJK20" s="270"/>
      <c r="NJL20" s="270"/>
      <c r="NJM20" s="270"/>
      <c r="NJN20" s="270"/>
      <c r="NJO20" s="270"/>
      <c r="NJP20" s="270"/>
      <c r="NJQ20" s="270"/>
      <c r="NJR20" s="270"/>
      <c r="NJS20" s="270"/>
      <c r="NJT20" s="270"/>
      <c r="NJU20" s="270"/>
      <c r="NJV20" s="270"/>
      <c r="NJW20" s="270"/>
      <c r="NJX20" s="270"/>
      <c r="NJY20" s="270"/>
      <c r="NJZ20" s="270"/>
      <c r="NKA20" s="270"/>
      <c r="NKB20" s="270"/>
      <c r="NKC20" s="270"/>
      <c r="NKD20" s="270"/>
      <c r="NKE20" s="270"/>
      <c r="NKF20" s="270"/>
      <c r="NKG20" s="270"/>
      <c r="NKH20" s="270"/>
      <c r="NKI20" s="270"/>
      <c r="NKJ20" s="270"/>
      <c r="NKK20" s="270"/>
      <c r="NKL20" s="270"/>
      <c r="NKM20" s="270"/>
      <c r="NKN20" s="270"/>
      <c r="NKO20" s="270"/>
      <c r="NKP20" s="270"/>
      <c r="NKQ20" s="270"/>
      <c r="NKR20" s="270"/>
      <c r="NKS20" s="270"/>
      <c r="NKT20" s="270"/>
      <c r="NKU20" s="270"/>
      <c r="NKV20" s="270"/>
      <c r="NKW20" s="270"/>
      <c r="NKX20" s="270"/>
      <c r="NKY20" s="270"/>
      <c r="NKZ20" s="270"/>
      <c r="NLA20" s="270"/>
      <c r="NLB20" s="270"/>
      <c r="NLC20" s="270"/>
      <c r="NLD20" s="270"/>
      <c r="NLE20" s="270"/>
      <c r="NLF20" s="270"/>
      <c r="NLG20" s="270"/>
      <c r="NLH20" s="270"/>
      <c r="NLI20" s="270"/>
      <c r="NLJ20" s="270"/>
      <c r="NLK20" s="270"/>
      <c r="NLL20" s="270"/>
      <c r="NLM20" s="270"/>
      <c r="NLN20" s="270"/>
      <c r="NLO20" s="270"/>
      <c r="NLP20" s="270"/>
      <c r="NLQ20" s="270"/>
      <c r="NLR20" s="270"/>
      <c r="NLS20" s="270"/>
      <c r="NLT20" s="270"/>
      <c r="NLU20" s="270"/>
      <c r="NLV20" s="270"/>
      <c r="NLW20" s="270"/>
      <c r="NLX20" s="270"/>
      <c r="NLY20" s="270"/>
      <c r="NLZ20" s="270"/>
      <c r="NMA20" s="270"/>
      <c r="NMB20" s="270"/>
      <c r="NMC20" s="270"/>
      <c r="NMD20" s="270"/>
      <c r="NME20" s="270"/>
      <c r="NMF20" s="270"/>
      <c r="NMG20" s="270"/>
      <c r="NMH20" s="270"/>
      <c r="NMI20" s="270"/>
      <c r="NMJ20" s="270"/>
      <c r="NMK20" s="270"/>
      <c r="NML20" s="270"/>
      <c r="NMM20" s="270"/>
      <c r="NMN20" s="270"/>
      <c r="NMO20" s="270"/>
      <c r="NMP20" s="270"/>
      <c r="NMQ20" s="270"/>
      <c r="NMR20" s="270"/>
      <c r="NMS20" s="270"/>
      <c r="NMT20" s="270"/>
      <c r="NMU20" s="270"/>
      <c r="NMV20" s="270"/>
      <c r="NMW20" s="270"/>
      <c r="NMX20" s="270"/>
      <c r="NMY20" s="270"/>
      <c r="NMZ20" s="270"/>
      <c r="NNA20" s="270"/>
      <c r="NNB20" s="270"/>
      <c r="NNC20" s="270"/>
      <c r="NND20" s="270"/>
      <c r="NNE20" s="270"/>
      <c r="NNF20" s="270"/>
      <c r="NNG20" s="270"/>
      <c r="NNH20" s="270"/>
      <c r="NNI20" s="270"/>
      <c r="NNJ20" s="270"/>
      <c r="NNK20" s="270"/>
      <c r="NNL20" s="270"/>
      <c r="NNM20" s="270"/>
      <c r="NNN20" s="270"/>
      <c r="NNO20" s="270"/>
      <c r="NNP20" s="270"/>
      <c r="NNQ20" s="270"/>
      <c r="NNR20" s="270"/>
      <c r="NNS20" s="270"/>
      <c r="NNT20" s="270"/>
      <c r="NNU20" s="270"/>
      <c r="NNV20" s="270"/>
      <c r="NNW20" s="270"/>
      <c r="NNX20" s="270"/>
      <c r="NNY20" s="270"/>
      <c r="NNZ20" s="270"/>
      <c r="NOA20" s="270"/>
      <c r="NOB20" s="270"/>
      <c r="NOC20" s="270"/>
      <c r="NOD20" s="270"/>
      <c r="NOE20" s="270"/>
      <c r="NOF20" s="270"/>
      <c r="NOG20" s="270"/>
      <c r="NOH20" s="270"/>
      <c r="NOI20" s="270"/>
      <c r="NOJ20" s="270"/>
      <c r="NOK20" s="270"/>
      <c r="NOL20" s="270"/>
      <c r="NOM20" s="270"/>
      <c r="NON20" s="270"/>
      <c r="NOO20" s="270"/>
      <c r="NOP20" s="270"/>
      <c r="NOQ20" s="270"/>
      <c r="NOR20" s="270"/>
      <c r="NOS20" s="270"/>
      <c r="NOT20" s="270"/>
      <c r="NOU20" s="270"/>
      <c r="NOV20" s="270"/>
      <c r="NOW20" s="270"/>
      <c r="NOX20" s="270"/>
      <c r="NOY20" s="270"/>
      <c r="NOZ20" s="270"/>
      <c r="NPA20" s="270"/>
      <c r="NPB20" s="270"/>
      <c r="NPC20" s="270"/>
      <c r="NPD20" s="270"/>
      <c r="NPE20" s="270"/>
      <c r="NPF20" s="270"/>
      <c r="NPG20" s="270"/>
      <c r="NPH20" s="270"/>
      <c r="NPI20" s="270"/>
      <c r="NPJ20" s="270"/>
      <c r="NPK20" s="270"/>
      <c r="NPL20" s="270"/>
      <c r="NPM20" s="270"/>
      <c r="NPN20" s="270"/>
      <c r="NPO20" s="270"/>
      <c r="NPP20" s="270"/>
      <c r="NPQ20" s="270"/>
      <c r="NPR20" s="270"/>
      <c r="NPS20" s="270"/>
      <c r="NPT20" s="270"/>
      <c r="NPU20" s="270"/>
      <c r="NPV20" s="270"/>
      <c r="NPW20" s="270"/>
      <c r="NPX20" s="270"/>
      <c r="NPY20" s="270"/>
      <c r="NPZ20" s="270"/>
      <c r="NQA20" s="270"/>
      <c r="NQB20" s="270"/>
      <c r="NQC20" s="270"/>
      <c r="NQD20" s="270"/>
      <c r="NQE20" s="270"/>
      <c r="NQF20" s="270"/>
      <c r="NQG20" s="270"/>
      <c r="NQH20" s="270"/>
      <c r="NQI20" s="270"/>
      <c r="NQJ20" s="270"/>
      <c r="NQK20" s="270"/>
      <c r="NQL20" s="270"/>
      <c r="NQM20" s="270"/>
      <c r="NQN20" s="270"/>
      <c r="NQO20" s="270"/>
      <c r="NQP20" s="270"/>
      <c r="NQQ20" s="270"/>
      <c r="NQR20" s="270"/>
      <c r="NQS20" s="270"/>
      <c r="NQT20" s="270"/>
      <c r="NQU20" s="270"/>
      <c r="NQV20" s="270"/>
      <c r="NQW20" s="270"/>
      <c r="NQX20" s="270"/>
      <c r="NQY20" s="270"/>
      <c r="NQZ20" s="270"/>
      <c r="NRA20" s="270"/>
      <c r="NRB20" s="270"/>
      <c r="NRC20" s="270"/>
      <c r="NRD20" s="270"/>
      <c r="NRE20" s="270"/>
      <c r="NRF20" s="270"/>
      <c r="NRG20" s="270"/>
      <c r="NRH20" s="270"/>
      <c r="NRI20" s="270"/>
      <c r="NRJ20" s="270"/>
      <c r="NRK20" s="270"/>
      <c r="NRL20" s="270"/>
      <c r="NRM20" s="270"/>
      <c r="NRN20" s="270"/>
      <c r="NRO20" s="270"/>
      <c r="NRP20" s="270"/>
      <c r="NRQ20" s="270"/>
      <c r="NRR20" s="270"/>
      <c r="NRS20" s="270"/>
      <c r="NRT20" s="270"/>
      <c r="NRU20" s="270"/>
      <c r="NRV20" s="270"/>
      <c r="NRW20" s="270"/>
      <c r="NRX20" s="270"/>
      <c r="NRY20" s="270"/>
      <c r="NRZ20" s="270"/>
      <c r="NSA20" s="270"/>
      <c r="NSB20" s="270"/>
      <c r="NSC20" s="270"/>
      <c r="NSD20" s="270"/>
      <c r="NSE20" s="270"/>
      <c r="NSF20" s="270"/>
      <c r="NSG20" s="270"/>
      <c r="NSH20" s="270"/>
      <c r="NSI20" s="270"/>
      <c r="NSJ20" s="270"/>
      <c r="NSK20" s="270"/>
      <c r="NSL20" s="270"/>
      <c r="NSM20" s="270"/>
      <c r="NSN20" s="270"/>
      <c r="NSO20" s="270"/>
      <c r="NSP20" s="270"/>
      <c r="NSQ20" s="270"/>
      <c r="NSR20" s="270"/>
      <c r="NSS20" s="270"/>
      <c r="NST20" s="270"/>
      <c r="NSU20" s="270"/>
      <c r="NSV20" s="270"/>
      <c r="NSW20" s="270"/>
      <c r="NSX20" s="270"/>
      <c r="NSY20" s="270"/>
      <c r="NSZ20" s="270"/>
      <c r="NTA20" s="270"/>
      <c r="NTB20" s="270"/>
      <c r="NTC20" s="270"/>
      <c r="NTD20" s="270"/>
      <c r="NTE20" s="270"/>
      <c r="NTF20" s="270"/>
      <c r="NTG20" s="270"/>
      <c r="NTH20" s="270"/>
      <c r="NTI20" s="270"/>
      <c r="NTJ20" s="270"/>
      <c r="NTK20" s="270"/>
      <c r="NTL20" s="270"/>
      <c r="NTM20" s="270"/>
      <c r="NTN20" s="270"/>
      <c r="NTO20" s="270"/>
      <c r="NTP20" s="270"/>
      <c r="NTQ20" s="270"/>
      <c r="NTR20" s="270"/>
      <c r="NTS20" s="270"/>
      <c r="NTT20" s="270"/>
      <c r="NTU20" s="270"/>
      <c r="NTV20" s="270"/>
      <c r="NTW20" s="270"/>
      <c r="NTX20" s="270"/>
      <c r="NTY20" s="270"/>
      <c r="NTZ20" s="270"/>
      <c r="NUA20" s="270"/>
      <c r="NUB20" s="270"/>
      <c r="NUC20" s="270"/>
      <c r="NUD20" s="270"/>
      <c r="NUE20" s="270"/>
      <c r="NUF20" s="270"/>
      <c r="NUG20" s="270"/>
      <c r="NUH20" s="270"/>
      <c r="NUI20" s="270"/>
      <c r="NUJ20" s="270"/>
      <c r="NUK20" s="270"/>
      <c r="NUL20" s="270"/>
      <c r="NUM20" s="270"/>
      <c r="NUN20" s="270"/>
      <c r="NUO20" s="270"/>
      <c r="NUP20" s="270"/>
      <c r="NUQ20" s="270"/>
      <c r="NUR20" s="270"/>
      <c r="NUS20" s="270"/>
      <c r="NUT20" s="270"/>
      <c r="NUU20" s="270"/>
      <c r="NUV20" s="270"/>
      <c r="NUW20" s="270"/>
      <c r="NUX20" s="270"/>
      <c r="NUY20" s="270"/>
      <c r="NUZ20" s="270"/>
      <c r="NVA20" s="270"/>
      <c r="NVB20" s="270"/>
      <c r="NVC20" s="270"/>
      <c r="NVD20" s="270"/>
      <c r="NVE20" s="270"/>
      <c r="NVF20" s="270"/>
      <c r="NVG20" s="270"/>
      <c r="NVH20" s="270"/>
      <c r="NVI20" s="270"/>
      <c r="NVJ20" s="270"/>
      <c r="NVK20" s="270"/>
      <c r="NVL20" s="270"/>
      <c r="NVM20" s="270"/>
      <c r="NVN20" s="270"/>
      <c r="NVO20" s="270"/>
      <c r="NVP20" s="270"/>
      <c r="NVQ20" s="270"/>
      <c r="NVR20" s="270"/>
      <c r="NVS20" s="270"/>
      <c r="NVT20" s="270"/>
      <c r="NVU20" s="270"/>
      <c r="NVV20" s="270"/>
      <c r="NVW20" s="270"/>
      <c r="NVX20" s="270"/>
      <c r="NVY20" s="270"/>
      <c r="NVZ20" s="270"/>
      <c r="NWA20" s="270"/>
      <c r="NWB20" s="270"/>
      <c r="NWC20" s="270"/>
      <c r="NWD20" s="270"/>
      <c r="NWE20" s="270"/>
      <c r="NWF20" s="270"/>
      <c r="NWG20" s="270"/>
      <c r="NWH20" s="270"/>
      <c r="NWI20" s="270"/>
      <c r="NWJ20" s="270"/>
      <c r="NWK20" s="270"/>
      <c r="NWL20" s="270"/>
      <c r="NWM20" s="270"/>
      <c r="NWN20" s="270"/>
      <c r="NWO20" s="270"/>
      <c r="NWP20" s="270"/>
      <c r="NWQ20" s="270"/>
      <c r="NWR20" s="270"/>
      <c r="NWS20" s="270"/>
      <c r="NWT20" s="270"/>
      <c r="NWU20" s="270"/>
      <c r="NWV20" s="270"/>
      <c r="NWW20" s="270"/>
      <c r="NWX20" s="270"/>
      <c r="NWY20" s="270"/>
      <c r="NWZ20" s="270"/>
      <c r="NXA20" s="270"/>
      <c r="NXB20" s="270"/>
      <c r="NXC20" s="270"/>
      <c r="NXD20" s="270"/>
      <c r="NXE20" s="270"/>
      <c r="NXF20" s="270"/>
      <c r="NXG20" s="270"/>
      <c r="NXH20" s="270"/>
      <c r="NXI20" s="270"/>
      <c r="NXJ20" s="270"/>
      <c r="NXK20" s="270"/>
      <c r="NXL20" s="270"/>
      <c r="NXM20" s="270"/>
      <c r="NXN20" s="270"/>
      <c r="NXO20" s="270"/>
      <c r="NXP20" s="270"/>
      <c r="NXQ20" s="270"/>
      <c r="NXR20" s="270"/>
      <c r="NXS20" s="270"/>
      <c r="NXT20" s="270"/>
      <c r="NXU20" s="270"/>
      <c r="NXV20" s="270"/>
      <c r="NXW20" s="270"/>
      <c r="NXX20" s="270"/>
      <c r="NXY20" s="270"/>
      <c r="NXZ20" s="270"/>
      <c r="NYA20" s="270"/>
      <c r="NYB20" s="270"/>
      <c r="NYC20" s="270"/>
      <c r="NYD20" s="270"/>
      <c r="NYE20" s="270"/>
      <c r="NYF20" s="270"/>
      <c r="NYG20" s="270"/>
      <c r="NYH20" s="270"/>
      <c r="NYI20" s="270"/>
      <c r="NYJ20" s="270"/>
      <c r="NYK20" s="270"/>
      <c r="NYL20" s="270"/>
      <c r="NYM20" s="270"/>
      <c r="NYN20" s="270"/>
      <c r="NYO20" s="270"/>
      <c r="NYP20" s="270"/>
      <c r="NYQ20" s="270"/>
      <c r="NYR20" s="270"/>
      <c r="NYS20" s="270"/>
      <c r="NYT20" s="270"/>
      <c r="NYU20" s="270"/>
      <c r="NYV20" s="270"/>
      <c r="NYW20" s="270"/>
      <c r="NYX20" s="270"/>
      <c r="NYY20" s="270"/>
      <c r="NYZ20" s="270"/>
      <c r="NZA20" s="270"/>
      <c r="NZB20" s="270"/>
      <c r="NZC20" s="270"/>
      <c r="NZD20" s="270"/>
      <c r="NZE20" s="270"/>
      <c r="NZF20" s="270"/>
      <c r="NZG20" s="270"/>
      <c r="NZH20" s="270"/>
      <c r="NZI20" s="270"/>
      <c r="NZJ20" s="270"/>
      <c r="NZK20" s="270"/>
      <c r="NZL20" s="270"/>
      <c r="NZM20" s="270"/>
      <c r="NZN20" s="270"/>
      <c r="NZO20" s="270"/>
      <c r="NZP20" s="270"/>
      <c r="NZQ20" s="270"/>
      <c r="NZR20" s="270"/>
      <c r="NZS20" s="270"/>
      <c r="NZT20" s="270"/>
      <c r="NZU20" s="270"/>
      <c r="NZV20" s="270"/>
      <c r="NZW20" s="270"/>
      <c r="NZX20" s="270"/>
      <c r="NZY20" s="270"/>
      <c r="NZZ20" s="270"/>
      <c r="OAA20" s="270"/>
      <c r="OAB20" s="270"/>
      <c r="OAC20" s="270"/>
      <c r="OAD20" s="270"/>
      <c r="OAE20" s="270"/>
      <c r="OAF20" s="270"/>
      <c r="OAG20" s="270"/>
      <c r="OAH20" s="270"/>
      <c r="OAI20" s="270"/>
      <c r="OAJ20" s="270"/>
      <c r="OAK20" s="270"/>
      <c r="OAL20" s="270"/>
      <c r="OAM20" s="270"/>
      <c r="OAN20" s="270"/>
      <c r="OAO20" s="270"/>
      <c r="OAP20" s="270"/>
      <c r="OAQ20" s="270"/>
      <c r="OAR20" s="270"/>
      <c r="OAS20" s="270"/>
      <c r="OAT20" s="270"/>
      <c r="OAU20" s="270"/>
      <c r="OAV20" s="270"/>
      <c r="OAW20" s="270"/>
      <c r="OAX20" s="270"/>
      <c r="OAY20" s="270"/>
      <c r="OAZ20" s="270"/>
      <c r="OBA20" s="270"/>
      <c r="OBB20" s="270"/>
      <c r="OBC20" s="270"/>
      <c r="OBD20" s="270"/>
      <c r="OBE20" s="270"/>
      <c r="OBF20" s="270"/>
      <c r="OBG20" s="270"/>
      <c r="OBH20" s="270"/>
      <c r="OBI20" s="270"/>
      <c r="OBJ20" s="270"/>
      <c r="OBK20" s="270"/>
      <c r="OBL20" s="270"/>
      <c r="OBM20" s="270"/>
      <c r="OBN20" s="270"/>
      <c r="OBO20" s="270"/>
      <c r="OBP20" s="270"/>
      <c r="OBQ20" s="270"/>
      <c r="OBR20" s="270"/>
      <c r="OBS20" s="270"/>
      <c r="OBT20" s="270"/>
      <c r="OBU20" s="270"/>
      <c r="OBV20" s="270"/>
      <c r="OBW20" s="270"/>
      <c r="OBX20" s="270"/>
      <c r="OBY20" s="270"/>
      <c r="OBZ20" s="270"/>
      <c r="OCA20" s="270"/>
      <c r="OCB20" s="270"/>
      <c r="OCC20" s="270"/>
      <c r="OCD20" s="270"/>
      <c r="OCE20" s="270"/>
      <c r="OCF20" s="270"/>
      <c r="OCG20" s="270"/>
      <c r="OCH20" s="270"/>
      <c r="OCI20" s="270"/>
      <c r="OCJ20" s="270"/>
      <c r="OCK20" s="270"/>
      <c r="OCL20" s="270"/>
      <c r="OCM20" s="270"/>
      <c r="OCN20" s="270"/>
      <c r="OCO20" s="270"/>
      <c r="OCP20" s="270"/>
      <c r="OCQ20" s="270"/>
      <c r="OCR20" s="270"/>
      <c r="OCS20" s="270"/>
      <c r="OCT20" s="270"/>
      <c r="OCU20" s="270"/>
      <c r="OCV20" s="270"/>
      <c r="OCW20" s="270"/>
      <c r="OCX20" s="270"/>
      <c r="OCY20" s="270"/>
      <c r="OCZ20" s="270"/>
      <c r="ODA20" s="270"/>
      <c r="ODB20" s="270"/>
      <c r="ODC20" s="270"/>
      <c r="ODD20" s="270"/>
      <c r="ODE20" s="270"/>
      <c r="ODF20" s="270"/>
      <c r="ODG20" s="270"/>
      <c r="ODH20" s="270"/>
      <c r="ODI20" s="270"/>
      <c r="ODJ20" s="270"/>
      <c r="ODK20" s="270"/>
      <c r="ODL20" s="270"/>
      <c r="ODM20" s="270"/>
      <c r="ODN20" s="270"/>
      <c r="ODO20" s="270"/>
      <c r="ODP20" s="270"/>
      <c r="ODQ20" s="270"/>
      <c r="ODR20" s="270"/>
      <c r="ODS20" s="270"/>
      <c r="ODT20" s="270"/>
      <c r="ODU20" s="270"/>
      <c r="ODV20" s="270"/>
      <c r="ODW20" s="270"/>
      <c r="ODX20" s="270"/>
      <c r="ODY20" s="270"/>
      <c r="ODZ20" s="270"/>
      <c r="OEA20" s="270"/>
      <c r="OEB20" s="270"/>
      <c r="OEC20" s="270"/>
      <c r="OED20" s="270"/>
      <c r="OEE20" s="270"/>
      <c r="OEF20" s="270"/>
      <c r="OEG20" s="270"/>
      <c r="OEH20" s="270"/>
      <c r="OEI20" s="270"/>
      <c r="OEJ20" s="270"/>
      <c r="OEK20" s="270"/>
      <c r="OEL20" s="270"/>
      <c r="OEM20" s="270"/>
      <c r="OEN20" s="270"/>
      <c r="OEO20" s="270"/>
      <c r="OEP20" s="270"/>
      <c r="OEQ20" s="270"/>
      <c r="OER20" s="270"/>
      <c r="OES20" s="270"/>
      <c r="OET20" s="270"/>
      <c r="OEU20" s="270"/>
      <c r="OEV20" s="270"/>
      <c r="OEW20" s="270"/>
      <c r="OEX20" s="270"/>
      <c r="OEY20" s="270"/>
      <c r="OEZ20" s="270"/>
      <c r="OFA20" s="270"/>
      <c r="OFB20" s="270"/>
      <c r="OFC20" s="270"/>
      <c r="OFD20" s="270"/>
      <c r="OFE20" s="270"/>
      <c r="OFF20" s="270"/>
      <c r="OFG20" s="270"/>
      <c r="OFH20" s="270"/>
      <c r="OFI20" s="270"/>
      <c r="OFJ20" s="270"/>
      <c r="OFK20" s="270"/>
      <c r="OFL20" s="270"/>
      <c r="OFM20" s="270"/>
      <c r="OFN20" s="270"/>
      <c r="OFO20" s="270"/>
      <c r="OFP20" s="270"/>
      <c r="OFQ20" s="270"/>
      <c r="OFR20" s="270"/>
      <c r="OFS20" s="270"/>
      <c r="OFT20" s="270"/>
      <c r="OFU20" s="270"/>
      <c r="OFV20" s="270"/>
      <c r="OFW20" s="270"/>
      <c r="OFX20" s="270"/>
      <c r="OFY20" s="270"/>
      <c r="OFZ20" s="270"/>
      <c r="OGA20" s="270"/>
      <c r="OGB20" s="270"/>
      <c r="OGC20" s="270"/>
      <c r="OGD20" s="270"/>
      <c r="OGE20" s="270"/>
      <c r="OGF20" s="270"/>
      <c r="OGG20" s="270"/>
      <c r="OGH20" s="270"/>
      <c r="OGI20" s="270"/>
      <c r="OGJ20" s="270"/>
      <c r="OGK20" s="270"/>
      <c r="OGL20" s="270"/>
      <c r="OGM20" s="270"/>
      <c r="OGN20" s="270"/>
      <c r="OGO20" s="270"/>
      <c r="OGP20" s="270"/>
      <c r="OGQ20" s="270"/>
      <c r="OGR20" s="270"/>
      <c r="OGS20" s="270"/>
      <c r="OGT20" s="270"/>
      <c r="OGU20" s="270"/>
      <c r="OGV20" s="270"/>
      <c r="OGW20" s="270"/>
      <c r="OGX20" s="270"/>
      <c r="OGY20" s="270"/>
      <c r="OGZ20" s="270"/>
      <c r="OHA20" s="270"/>
      <c r="OHB20" s="270"/>
      <c r="OHC20" s="270"/>
      <c r="OHD20" s="270"/>
      <c r="OHE20" s="270"/>
      <c r="OHF20" s="270"/>
      <c r="OHG20" s="270"/>
      <c r="OHH20" s="270"/>
      <c r="OHI20" s="270"/>
      <c r="OHJ20" s="270"/>
      <c r="OHK20" s="270"/>
      <c r="OHL20" s="270"/>
      <c r="OHM20" s="270"/>
      <c r="OHN20" s="270"/>
      <c r="OHO20" s="270"/>
      <c r="OHP20" s="270"/>
      <c r="OHQ20" s="270"/>
      <c r="OHR20" s="270"/>
      <c r="OHS20" s="270"/>
      <c r="OHT20" s="270"/>
      <c r="OHU20" s="270"/>
      <c r="OHV20" s="270"/>
      <c r="OHW20" s="270"/>
      <c r="OHX20" s="270"/>
      <c r="OHY20" s="270"/>
      <c r="OHZ20" s="270"/>
      <c r="OIA20" s="270"/>
      <c r="OIB20" s="270"/>
      <c r="OIC20" s="270"/>
      <c r="OID20" s="270"/>
      <c r="OIE20" s="270"/>
      <c r="OIF20" s="270"/>
      <c r="OIG20" s="270"/>
      <c r="OIH20" s="270"/>
      <c r="OII20" s="270"/>
      <c r="OIJ20" s="270"/>
      <c r="OIK20" s="270"/>
      <c r="OIL20" s="270"/>
      <c r="OIM20" s="270"/>
      <c r="OIN20" s="270"/>
      <c r="OIO20" s="270"/>
      <c r="OIP20" s="270"/>
      <c r="OIQ20" s="270"/>
      <c r="OIR20" s="270"/>
      <c r="OIS20" s="270"/>
      <c r="OIT20" s="270"/>
      <c r="OIU20" s="270"/>
      <c r="OIV20" s="270"/>
      <c r="OIW20" s="270"/>
      <c r="OIX20" s="270"/>
      <c r="OIY20" s="270"/>
      <c r="OIZ20" s="270"/>
      <c r="OJA20" s="270"/>
      <c r="OJB20" s="270"/>
      <c r="OJC20" s="270"/>
      <c r="OJD20" s="270"/>
      <c r="OJE20" s="270"/>
      <c r="OJF20" s="270"/>
      <c r="OJG20" s="270"/>
      <c r="OJH20" s="270"/>
      <c r="OJI20" s="270"/>
      <c r="OJJ20" s="270"/>
      <c r="OJK20" s="270"/>
      <c r="OJL20" s="270"/>
      <c r="OJM20" s="270"/>
      <c r="OJN20" s="270"/>
      <c r="OJO20" s="270"/>
      <c r="OJP20" s="270"/>
      <c r="OJQ20" s="270"/>
      <c r="OJR20" s="270"/>
      <c r="OJS20" s="270"/>
      <c r="OJT20" s="270"/>
      <c r="OJU20" s="270"/>
      <c r="OJV20" s="270"/>
      <c r="OJW20" s="270"/>
      <c r="OJX20" s="270"/>
      <c r="OJY20" s="270"/>
      <c r="OJZ20" s="270"/>
      <c r="OKA20" s="270"/>
      <c r="OKB20" s="270"/>
      <c r="OKC20" s="270"/>
      <c r="OKD20" s="270"/>
      <c r="OKE20" s="270"/>
      <c r="OKF20" s="270"/>
      <c r="OKG20" s="270"/>
      <c r="OKH20" s="270"/>
      <c r="OKI20" s="270"/>
      <c r="OKJ20" s="270"/>
      <c r="OKK20" s="270"/>
      <c r="OKL20" s="270"/>
      <c r="OKM20" s="270"/>
      <c r="OKN20" s="270"/>
      <c r="OKO20" s="270"/>
      <c r="OKP20" s="270"/>
      <c r="OKQ20" s="270"/>
      <c r="OKR20" s="270"/>
      <c r="OKS20" s="270"/>
      <c r="OKT20" s="270"/>
      <c r="OKU20" s="270"/>
      <c r="OKV20" s="270"/>
      <c r="OKW20" s="270"/>
      <c r="OKX20" s="270"/>
      <c r="OKY20" s="270"/>
      <c r="OKZ20" s="270"/>
      <c r="OLA20" s="270"/>
      <c r="OLB20" s="270"/>
      <c r="OLC20" s="270"/>
      <c r="OLD20" s="270"/>
      <c r="OLE20" s="270"/>
      <c r="OLF20" s="270"/>
      <c r="OLG20" s="270"/>
      <c r="OLH20" s="270"/>
      <c r="OLI20" s="270"/>
      <c r="OLJ20" s="270"/>
      <c r="OLK20" s="270"/>
      <c r="OLL20" s="270"/>
      <c r="OLM20" s="270"/>
      <c r="OLN20" s="270"/>
      <c r="OLO20" s="270"/>
      <c r="OLP20" s="270"/>
      <c r="OLQ20" s="270"/>
      <c r="OLR20" s="270"/>
      <c r="OLS20" s="270"/>
      <c r="OLT20" s="270"/>
      <c r="OLU20" s="270"/>
      <c r="OLV20" s="270"/>
      <c r="OLW20" s="270"/>
      <c r="OLX20" s="270"/>
      <c r="OLY20" s="270"/>
      <c r="OLZ20" s="270"/>
      <c r="OMA20" s="270"/>
      <c r="OMB20" s="270"/>
      <c r="OMC20" s="270"/>
      <c r="OMD20" s="270"/>
      <c r="OME20" s="270"/>
      <c r="OMF20" s="270"/>
      <c r="OMG20" s="270"/>
      <c r="OMH20" s="270"/>
      <c r="OMI20" s="270"/>
      <c r="OMJ20" s="270"/>
      <c r="OMK20" s="270"/>
      <c r="OML20" s="270"/>
      <c r="OMM20" s="270"/>
      <c r="OMN20" s="270"/>
      <c r="OMO20" s="270"/>
      <c r="OMP20" s="270"/>
      <c r="OMQ20" s="270"/>
      <c r="OMR20" s="270"/>
      <c r="OMS20" s="270"/>
      <c r="OMT20" s="270"/>
      <c r="OMU20" s="270"/>
      <c r="OMV20" s="270"/>
      <c r="OMW20" s="270"/>
      <c r="OMX20" s="270"/>
      <c r="OMY20" s="270"/>
      <c r="OMZ20" s="270"/>
      <c r="ONA20" s="270"/>
      <c r="ONB20" s="270"/>
      <c r="ONC20" s="270"/>
      <c r="OND20" s="270"/>
      <c r="ONE20" s="270"/>
      <c r="ONF20" s="270"/>
      <c r="ONG20" s="270"/>
      <c r="ONH20" s="270"/>
      <c r="ONI20" s="270"/>
      <c r="ONJ20" s="270"/>
      <c r="ONK20" s="270"/>
      <c r="ONL20" s="270"/>
      <c r="ONM20" s="270"/>
      <c r="ONN20" s="270"/>
      <c r="ONO20" s="270"/>
      <c r="ONP20" s="270"/>
      <c r="ONQ20" s="270"/>
      <c r="ONR20" s="270"/>
      <c r="ONS20" s="270"/>
      <c r="ONT20" s="270"/>
      <c r="ONU20" s="270"/>
      <c r="ONV20" s="270"/>
      <c r="ONW20" s="270"/>
      <c r="ONX20" s="270"/>
      <c r="ONY20" s="270"/>
      <c r="ONZ20" s="270"/>
      <c r="OOA20" s="270"/>
      <c r="OOB20" s="270"/>
      <c r="OOC20" s="270"/>
      <c r="OOD20" s="270"/>
      <c r="OOE20" s="270"/>
      <c r="OOF20" s="270"/>
      <c r="OOG20" s="270"/>
      <c r="OOH20" s="270"/>
      <c r="OOI20" s="270"/>
      <c r="OOJ20" s="270"/>
      <c r="OOK20" s="270"/>
      <c r="OOL20" s="270"/>
      <c r="OOM20" s="270"/>
      <c r="OON20" s="270"/>
      <c r="OOO20" s="270"/>
      <c r="OOP20" s="270"/>
      <c r="OOQ20" s="270"/>
      <c r="OOR20" s="270"/>
      <c r="OOS20" s="270"/>
      <c r="OOT20" s="270"/>
      <c r="OOU20" s="270"/>
      <c r="OOV20" s="270"/>
      <c r="OOW20" s="270"/>
      <c r="OOX20" s="270"/>
      <c r="OOY20" s="270"/>
      <c r="OOZ20" s="270"/>
      <c r="OPA20" s="270"/>
      <c r="OPB20" s="270"/>
      <c r="OPC20" s="270"/>
      <c r="OPD20" s="270"/>
      <c r="OPE20" s="270"/>
      <c r="OPF20" s="270"/>
      <c r="OPG20" s="270"/>
      <c r="OPH20" s="270"/>
      <c r="OPI20" s="270"/>
      <c r="OPJ20" s="270"/>
      <c r="OPK20" s="270"/>
      <c r="OPL20" s="270"/>
      <c r="OPM20" s="270"/>
      <c r="OPN20" s="270"/>
      <c r="OPO20" s="270"/>
      <c r="OPP20" s="270"/>
      <c r="OPQ20" s="270"/>
      <c r="OPR20" s="270"/>
      <c r="OPS20" s="270"/>
      <c r="OPT20" s="270"/>
      <c r="OPU20" s="270"/>
      <c r="OPV20" s="270"/>
      <c r="OPW20" s="270"/>
      <c r="OPX20" s="270"/>
      <c r="OPY20" s="270"/>
      <c r="OPZ20" s="270"/>
      <c r="OQA20" s="270"/>
      <c r="OQB20" s="270"/>
      <c r="OQC20" s="270"/>
      <c r="OQD20" s="270"/>
      <c r="OQE20" s="270"/>
      <c r="OQF20" s="270"/>
      <c r="OQG20" s="270"/>
      <c r="OQH20" s="270"/>
      <c r="OQI20" s="270"/>
      <c r="OQJ20" s="270"/>
      <c r="OQK20" s="270"/>
      <c r="OQL20" s="270"/>
      <c r="OQM20" s="270"/>
      <c r="OQN20" s="270"/>
      <c r="OQO20" s="270"/>
      <c r="OQP20" s="270"/>
      <c r="OQQ20" s="270"/>
      <c r="OQR20" s="270"/>
      <c r="OQS20" s="270"/>
      <c r="OQT20" s="270"/>
      <c r="OQU20" s="270"/>
      <c r="OQV20" s="270"/>
      <c r="OQW20" s="270"/>
      <c r="OQX20" s="270"/>
      <c r="OQY20" s="270"/>
      <c r="OQZ20" s="270"/>
      <c r="ORA20" s="270"/>
      <c r="ORB20" s="270"/>
      <c r="ORC20" s="270"/>
      <c r="ORD20" s="270"/>
      <c r="ORE20" s="270"/>
      <c r="ORF20" s="270"/>
      <c r="ORG20" s="270"/>
      <c r="ORH20" s="270"/>
      <c r="ORI20" s="270"/>
      <c r="ORJ20" s="270"/>
      <c r="ORK20" s="270"/>
      <c r="ORL20" s="270"/>
      <c r="ORM20" s="270"/>
      <c r="ORN20" s="270"/>
      <c r="ORO20" s="270"/>
      <c r="ORP20" s="270"/>
      <c r="ORQ20" s="270"/>
      <c r="ORR20" s="270"/>
      <c r="ORS20" s="270"/>
      <c r="ORT20" s="270"/>
      <c r="ORU20" s="270"/>
      <c r="ORV20" s="270"/>
      <c r="ORW20" s="270"/>
      <c r="ORX20" s="270"/>
      <c r="ORY20" s="270"/>
      <c r="ORZ20" s="270"/>
      <c r="OSA20" s="270"/>
      <c r="OSB20" s="270"/>
      <c r="OSC20" s="270"/>
      <c r="OSD20" s="270"/>
      <c r="OSE20" s="270"/>
      <c r="OSF20" s="270"/>
      <c r="OSG20" s="270"/>
      <c r="OSH20" s="270"/>
      <c r="OSI20" s="270"/>
      <c r="OSJ20" s="270"/>
      <c r="OSK20" s="270"/>
      <c r="OSL20" s="270"/>
      <c r="OSM20" s="270"/>
      <c r="OSN20" s="270"/>
      <c r="OSO20" s="270"/>
      <c r="OSP20" s="270"/>
      <c r="OSQ20" s="270"/>
      <c r="OSR20" s="270"/>
      <c r="OSS20" s="270"/>
      <c r="OST20" s="270"/>
      <c r="OSU20" s="270"/>
      <c r="OSV20" s="270"/>
      <c r="OSW20" s="270"/>
      <c r="OSX20" s="270"/>
      <c r="OSY20" s="270"/>
      <c r="OSZ20" s="270"/>
      <c r="OTA20" s="270"/>
      <c r="OTB20" s="270"/>
      <c r="OTC20" s="270"/>
      <c r="OTD20" s="270"/>
      <c r="OTE20" s="270"/>
      <c r="OTF20" s="270"/>
      <c r="OTG20" s="270"/>
      <c r="OTH20" s="270"/>
      <c r="OTI20" s="270"/>
      <c r="OTJ20" s="270"/>
      <c r="OTK20" s="270"/>
      <c r="OTL20" s="270"/>
      <c r="OTM20" s="270"/>
      <c r="OTN20" s="270"/>
      <c r="OTO20" s="270"/>
      <c r="OTP20" s="270"/>
      <c r="OTQ20" s="270"/>
      <c r="OTR20" s="270"/>
      <c r="OTS20" s="270"/>
      <c r="OTT20" s="270"/>
      <c r="OTU20" s="270"/>
      <c r="OTV20" s="270"/>
      <c r="OTW20" s="270"/>
      <c r="OTX20" s="270"/>
      <c r="OTY20" s="270"/>
      <c r="OTZ20" s="270"/>
      <c r="OUA20" s="270"/>
      <c r="OUB20" s="270"/>
      <c r="OUC20" s="270"/>
      <c r="OUD20" s="270"/>
      <c r="OUE20" s="270"/>
      <c r="OUF20" s="270"/>
      <c r="OUG20" s="270"/>
      <c r="OUH20" s="270"/>
      <c r="OUI20" s="270"/>
      <c r="OUJ20" s="270"/>
      <c r="OUK20" s="270"/>
      <c r="OUL20" s="270"/>
      <c r="OUM20" s="270"/>
      <c r="OUN20" s="270"/>
      <c r="OUO20" s="270"/>
      <c r="OUP20" s="270"/>
      <c r="OUQ20" s="270"/>
      <c r="OUR20" s="270"/>
      <c r="OUS20" s="270"/>
      <c r="OUT20" s="270"/>
      <c r="OUU20" s="270"/>
      <c r="OUV20" s="270"/>
      <c r="OUW20" s="270"/>
      <c r="OUX20" s="270"/>
      <c r="OUY20" s="270"/>
      <c r="OUZ20" s="270"/>
      <c r="OVA20" s="270"/>
      <c r="OVB20" s="270"/>
      <c r="OVC20" s="270"/>
      <c r="OVD20" s="270"/>
      <c r="OVE20" s="270"/>
      <c r="OVF20" s="270"/>
      <c r="OVG20" s="270"/>
      <c r="OVH20" s="270"/>
      <c r="OVI20" s="270"/>
      <c r="OVJ20" s="270"/>
      <c r="OVK20" s="270"/>
      <c r="OVL20" s="270"/>
      <c r="OVM20" s="270"/>
      <c r="OVN20" s="270"/>
      <c r="OVO20" s="270"/>
      <c r="OVP20" s="270"/>
      <c r="OVQ20" s="270"/>
      <c r="OVR20" s="270"/>
      <c r="OVS20" s="270"/>
      <c r="OVT20" s="270"/>
      <c r="OVU20" s="270"/>
      <c r="OVV20" s="270"/>
      <c r="OVW20" s="270"/>
      <c r="OVX20" s="270"/>
      <c r="OVY20" s="270"/>
      <c r="OVZ20" s="270"/>
      <c r="OWA20" s="270"/>
      <c r="OWB20" s="270"/>
      <c r="OWC20" s="270"/>
      <c r="OWD20" s="270"/>
      <c r="OWE20" s="270"/>
      <c r="OWF20" s="270"/>
      <c r="OWG20" s="270"/>
      <c r="OWH20" s="270"/>
      <c r="OWI20" s="270"/>
      <c r="OWJ20" s="270"/>
      <c r="OWK20" s="270"/>
      <c r="OWL20" s="270"/>
      <c r="OWM20" s="270"/>
      <c r="OWN20" s="270"/>
      <c r="OWO20" s="270"/>
      <c r="OWP20" s="270"/>
      <c r="OWQ20" s="270"/>
      <c r="OWR20" s="270"/>
      <c r="OWS20" s="270"/>
      <c r="OWT20" s="270"/>
      <c r="OWU20" s="270"/>
      <c r="OWV20" s="270"/>
      <c r="OWW20" s="270"/>
      <c r="OWX20" s="270"/>
      <c r="OWY20" s="270"/>
      <c r="OWZ20" s="270"/>
      <c r="OXA20" s="270"/>
      <c r="OXB20" s="270"/>
      <c r="OXC20" s="270"/>
      <c r="OXD20" s="270"/>
      <c r="OXE20" s="270"/>
      <c r="OXF20" s="270"/>
      <c r="OXG20" s="270"/>
      <c r="OXH20" s="270"/>
      <c r="OXI20" s="270"/>
      <c r="OXJ20" s="270"/>
      <c r="OXK20" s="270"/>
      <c r="OXL20" s="270"/>
      <c r="OXM20" s="270"/>
      <c r="OXN20" s="270"/>
      <c r="OXO20" s="270"/>
      <c r="OXP20" s="270"/>
      <c r="OXQ20" s="270"/>
      <c r="OXR20" s="270"/>
      <c r="OXS20" s="270"/>
      <c r="OXT20" s="270"/>
      <c r="OXU20" s="270"/>
      <c r="OXV20" s="270"/>
      <c r="OXW20" s="270"/>
      <c r="OXX20" s="270"/>
      <c r="OXY20" s="270"/>
      <c r="OXZ20" s="270"/>
      <c r="OYA20" s="270"/>
      <c r="OYB20" s="270"/>
      <c r="OYC20" s="270"/>
      <c r="OYD20" s="270"/>
      <c r="OYE20" s="270"/>
      <c r="OYF20" s="270"/>
      <c r="OYG20" s="270"/>
      <c r="OYH20" s="270"/>
      <c r="OYI20" s="270"/>
      <c r="OYJ20" s="270"/>
      <c r="OYK20" s="270"/>
      <c r="OYL20" s="270"/>
      <c r="OYM20" s="270"/>
      <c r="OYN20" s="270"/>
      <c r="OYO20" s="270"/>
      <c r="OYP20" s="270"/>
      <c r="OYQ20" s="270"/>
      <c r="OYR20" s="270"/>
      <c r="OYS20" s="270"/>
      <c r="OYT20" s="270"/>
      <c r="OYU20" s="270"/>
      <c r="OYV20" s="270"/>
      <c r="OYW20" s="270"/>
      <c r="OYX20" s="270"/>
      <c r="OYY20" s="270"/>
      <c r="OYZ20" s="270"/>
      <c r="OZA20" s="270"/>
      <c r="OZB20" s="270"/>
      <c r="OZC20" s="270"/>
      <c r="OZD20" s="270"/>
      <c r="OZE20" s="270"/>
      <c r="OZF20" s="270"/>
      <c r="OZG20" s="270"/>
      <c r="OZH20" s="270"/>
      <c r="OZI20" s="270"/>
      <c r="OZJ20" s="270"/>
      <c r="OZK20" s="270"/>
      <c r="OZL20" s="270"/>
      <c r="OZM20" s="270"/>
      <c r="OZN20" s="270"/>
      <c r="OZO20" s="270"/>
      <c r="OZP20" s="270"/>
      <c r="OZQ20" s="270"/>
      <c r="OZR20" s="270"/>
      <c r="OZS20" s="270"/>
      <c r="OZT20" s="270"/>
      <c r="OZU20" s="270"/>
      <c r="OZV20" s="270"/>
      <c r="OZW20" s="270"/>
      <c r="OZX20" s="270"/>
      <c r="OZY20" s="270"/>
      <c r="OZZ20" s="270"/>
      <c r="PAA20" s="270"/>
      <c r="PAB20" s="270"/>
      <c r="PAC20" s="270"/>
      <c r="PAD20" s="270"/>
      <c r="PAE20" s="270"/>
      <c r="PAF20" s="270"/>
      <c r="PAG20" s="270"/>
      <c r="PAH20" s="270"/>
      <c r="PAI20" s="270"/>
      <c r="PAJ20" s="270"/>
      <c r="PAK20" s="270"/>
      <c r="PAL20" s="270"/>
      <c r="PAM20" s="270"/>
      <c r="PAN20" s="270"/>
      <c r="PAO20" s="270"/>
      <c r="PAP20" s="270"/>
      <c r="PAQ20" s="270"/>
      <c r="PAR20" s="270"/>
      <c r="PAS20" s="270"/>
      <c r="PAT20" s="270"/>
      <c r="PAU20" s="270"/>
      <c r="PAV20" s="270"/>
      <c r="PAW20" s="270"/>
      <c r="PAX20" s="270"/>
      <c r="PAY20" s="270"/>
      <c r="PAZ20" s="270"/>
      <c r="PBA20" s="270"/>
      <c r="PBB20" s="270"/>
      <c r="PBC20" s="270"/>
      <c r="PBD20" s="270"/>
      <c r="PBE20" s="270"/>
      <c r="PBF20" s="270"/>
      <c r="PBG20" s="270"/>
      <c r="PBH20" s="270"/>
      <c r="PBI20" s="270"/>
      <c r="PBJ20" s="270"/>
      <c r="PBK20" s="270"/>
      <c r="PBL20" s="270"/>
      <c r="PBM20" s="270"/>
      <c r="PBN20" s="270"/>
      <c r="PBO20" s="270"/>
      <c r="PBP20" s="270"/>
      <c r="PBQ20" s="270"/>
      <c r="PBR20" s="270"/>
      <c r="PBS20" s="270"/>
      <c r="PBT20" s="270"/>
      <c r="PBU20" s="270"/>
      <c r="PBV20" s="270"/>
      <c r="PBW20" s="270"/>
      <c r="PBX20" s="270"/>
      <c r="PBY20" s="270"/>
      <c r="PBZ20" s="270"/>
      <c r="PCA20" s="270"/>
      <c r="PCB20" s="270"/>
      <c r="PCC20" s="270"/>
      <c r="PCD20" s="270"/>
      <c r="PCE20" s="270"/>
      <c r="PCF20" s="270"/>
      <c r="PCG20" s="270"/>
      <c r="PCH20" s="270"/>
      <c r="PCI20" s="270"/>
      <c r="PCJ20" s="270"/>
      <c r="PCK20" s="270"/>
      <c r="PCL20" s="270"/>
      <c r="PCM20" s="270"/>
      <c r="PCN20" s="270"/>
      <c r="PCO20" s="270"/>
      <c r="PCP20" s="270"/>
      <c r="PCQ20" s="270"/>
      <c r="PCR20" s="270"/>
      <c r="PCS20" s="270"/>
      <c r="PCT20" s="270"/>
      <c r="PCU20" s="270"/>
      <c r="PCV20" s="270"/>
      <c r="PCW20" s="270"/>
      <c r="PCX20" s="270"/>
      <c r="PCY20" s="270"/>
      <c r="PCZ20" s="270"/>
      <c r="PDA20" s="270"/>
      <c r="PDB20" s="270"/>
      <c r="PDC20" s="270"/>
      <c r="PDD20" s="270"/>
      <c r="PDE20" s="270"/>
      <c r="PDF20" s="270"/>
      <c r="PDG20" s="270"/>
      <c r="PDH20" s="270"/>
      <c r="PDI20" s="270"/>
      <c r="PDJ20" s="270"/>
      <c r="PDK20" s="270"/>
      <c r="PDL20" s="270"/>
      <c r="PDM20" s="270"/>
      <c r="PDN20" s="270"/>
      <c r="PDO20" s="270"/>
      <c r="PDP20" s="270"/>
      <c r="PDQ20" s="270"/>
      <c r="PDR20" s="270"/>
      <c r="PDS20" s="270"/>
      <c r="PDT20" s="270"/>
      <c r="PDU20" s="270"/>
      <c r="PDV20" s="270"/>
      <c r="PDW20" s="270"/>
      <c r="PDX20" s="270"/>
      <c r="PDY20" s="270"/>
      <c r="PDZ20" s="270"/>
      <c r="PEA20" s="270"/>
      <c r="PEB20" s="270"/>
      <c r="PEC20" s="270"/>
      <c r="PED20" s="270"/>
      <c r="PEE20" s="270"/>
      <c r="PEF20" s="270"/>
      <c r="PEG20" s="270"/>
      <c r="PEH20" s="270"/>
      <c r="PEI20" s="270"/>
      <c r="PEJ20" s="270"/>
      <c r="PEK20" s="270"/>
      <c r="PEL20" s="270"/>
      <c r="PEM20" s="270"/>
      <c r="PEN20" s="270"/>
      <c r="PEO20" s="270"/>
      <c r="PEP20" s="270"/>
      <c r="PEQ20" s="270"/>
      <c r="PER20" s="270"/>
      <c r="PES20" s="270"/>
      <c r="PET20" s="270"/>
      <c r="PEU20" s="270"/>
      <c r="PEV20" s="270"/>
      <c r="PEW20" s="270"/>
      <c r="PEX20" s="270"/>
      <c r="PEY20" s="270"/>
      <c r="PEZ20" s="270"/>
      <c r="PFA20" s="270"/>
      <c r="PFB20" s="270"/>
      <c r="PFC20" s="270"/>
      <c r="PFD20" s="270"/>
      <c r="PFE20" s="270"/>
      <c r="PFF20" s="270"/>
      <c r="PFG20" s="270"/>
      <c r="PFH20" s="270"/>
      <c r="PFI20" s="270"/>
      <c r="PFJ20" s="270"/>
      <c r="PFK20" s="270"/>
      <c r="PFL20" s="270"/>
      <c r="PFM20" s="270"/>
      <c r="PFN20" s="270"/>
      <c r="PFO20" s="270"/>
      <c r="PFP20" s="270"/>
      <c r="PFQ20" s="270"/>
      <c r="PFR20" s="270"/>
      <c r="PFS20" s="270"/>
      <c r="PFT20" s="270"/>
      <c r="PFU20" s="270"/>
      <c r="PFV20" s="270"/>
      <c r="PFW20" s="270"/>
      <c r="PFX20" s="270"/>
      <c r="PFY20" s="270"/>
      <c r="PFZ20" s="270"/>
      <c r="PGA20" s="270"/>
      <c r="PGB20" s="270"/>
      <c r="PGC20" s="270"/>
      <c r="PGD20" s="270"/>
      <c r="PGE20" s="270"/>
      <c r="PGF20" s="270"/>
      <c r="PGG20" s="270"/>
      <c r="PGH20" s="270"/>
      <c r="PGI20" s="270"/>
      <c r="PGJ20" s="270"/>
      <c r="PGK20" s="270"/>
      <c r="PGL20" s="270"/>
      <c r="PGM20" s="270"/>
      <c r="PGN20" s="270"/>
      <c r="PGO20" s="270"/>
      <c r="PGP20" s="270"/>
      <c r="PGQ20" s="270"/>
      <c r="PGR20" s="270"/>
      <c r="PGS20" s="270"/>
      <c r="PGT20" s="270"/>
      <c r="PGU20" s="270"/>
      <c r="PGV20" s="270"/>
      <c r="PGW20" s="270"/>
      <c r="PGX20" s="270"/>
      <c r="PGY20" s="270"/>
      <c r="PGZ20" s="270"/>
      <c r="PHA20" s="270"/>
      <c r="PHB20" s="270"/>
      <c r="PHC20" s="270"/>
      <c r="PHD20" s="270"/>
      <c r="PHE20" s="270"/>
      <c r="PHF20" s="270"/>
      <c r="PHG20" s="270"/>
      <c r="PHH20" s="270"/>
      <c r="PHI20" s="270"/>
      <c r="PHJ20" s="270"/>
      <c r="PHK20" s="270"/>
      <c r="PHL20" s="270"/>
      <c r="PHM20" s="270"/>
      <c r="PHN20" s="270"/>
      <c r="PHO20" s="270"/>
      <c r="PHP20" s="270"/>
      <c r="PHQ20" s="270"/>
      <c r="PHR20" s="270"/>
      <c r="PHS20" s="270"/>
      <c r="PHT20" s="270"/>
      <c r="PHU20" s="270"/>
      <c r="PHV20" s="270"/>
      <c r="PHW20" s="270"/>
      <c r="PHX20" s="270"/>
      <c r="PHY20" s="270"/>
      <c r="PHZ20" s="270"/>
      <c r="PIA20" s="270"/>
      <c r="PIB20" s="270"/>
      <c r="PIC20" s="270"/>
      <c r="PID20" s="270"/>
      <c r="PIE20" s="270"/>
      <c r="PIF20" s="270"/>
      <c r="PIG20" s="270"/>
      <c r="PIH20" s="270"/>
      <c r="PII20" s="270"/>
      <c r="PIJ20" s="270"/>
      <c r="PIK20" s="270"/>
      <c r="PIL20" s="270"/>
      <c r="PIM20" s="270"/>
      <c r="PIN20" s="270"/>
      <c r="PIO20" s="270"/>
      <c r="PIP20" s="270"/>
      <c r="PIQ20" s="270"/>
      <c r="PIR20" s="270"/>
      <c r="PIS20" s="270"/>
      <c r="PIT20" s="270"/>
      <c r="PIU20" s="270"/>
      <c r="PIV20" s="270"/>
      <c r="PIW20" s="270"/>
      <c r="PIX20" s="270"/>
      <c r="PIY20" s="270"/>
      <c r="PIZ20" s="270"/>
      <c r="PJA20" s="270"/>
      <c r="PJB20" s="270"/>
      <c r="PJC20" s="270"/>
      <c r="PJD20" s="270"/>
      <c r="PJE20" s="270"/>
      <c r="PJF20" s="270"/>
      <c r="PJG20" s="270"/>
      <c r="PJH20" s="270"/>
      <c r="PJI20" s="270"/>
      <c r="PJJ20" s="270"/>
      <c r="PJK20" s="270"/>
      <c r="PJL20" s="270"/>
      <c r="PJM20" s="270"/>
      <c r="PJN20" s="270"/>
      <c r="PJO20" s="270"/>
      <c r="PJP20" s="270"/>
      <c r="PJQ20" s="270"/>
      <c r="PJR20" s="270"/>
      <c r="PJS20" s="270"/>
      <c r="PJT20" s="270"/>
      <c r="PJU20" s="270"/>
      <c r="PJV20" s="270"/>
      <c r="PJW20" s="270"/>
      <c r="PJX20" s="270"/>
      <c r="PJY20" s="270"/>
      <c r="PJZ20" s="270"/>
      <c r="PKA20" s="270"/>
      <c r="PKB20" s="270"/>
      <c r="PKC20" s="270"/>
      <c r="PKD20" s="270"/>
      <c r="PKE20" s="270"/>
      <c r="PKF20" s="270"/>
      <c r="PKG20" s="270"/>
      <c r="PKH20" s="270"/>
      <c r="PKI20" s="270"/>
      <c r="PKJ20" s="270"/>
      <c r="PKK20" s="270"/>
      <c r="PKL20" s="270"/>
      <c r="PKM20" s="270"/>
      <c r="PKN20" s="270"/>
      <c r="PKO20" s="270"/>
      <c r="PKP20" s="270"/>
      <c r="PKQ20" s="270"/>
      <c r="PKR20" s="270"/>
      <c r="PKS20" s="270"/>
      <c r="PKT20" s="270"/>
      <c r="PKU20" s="270"/>
      <c r="PKV20" s="270"/>
      <c r="PKW20" s="270"/>
      <c r="PKX20" s="270"/>
      <c r="PKY20" s="270"/>
      <c r="PKZ20" s="270"/>
      <c r="PLA20" s="270"/>
      <c r="PLB20" s="270"/>
      <c r="PLC20" s="270"/>
      <c r="PLD20" s="270"/>
      <c r="PLE20" s="270"/>
      <c r="PLF20" s="270"/>
      <c r="PLG20" s="270"/>
      <c r="PLH20" s="270"/>
      <c r="PLI20" s="270"/>
      <c r="PLJ20" s="270"/>
      <c r="PLK20" s="270"/>
      <c r="PLL20" s="270"/>
      <c r="PLM20" s="270"/>
      <c r="PLN20" s="270"/>
      <c r="PLO20" s="270"/>
      <c r="PLP20" s="270"/>
      <c r="PLQ20" s="270"/>
      <c r="PLR20" s="270"/>
      <c r="PLS20" s="270"/>
      <c r="PLT20" s="270"/>
      <c r="PLU20" s="270"/>
      <c r="PLV20" s="270"/>
      <c r="PLW20" s="270"/>
      <c r="PLX20" s="270"/>
      <c r="PLY20" s="270"/>
      <c r="PLZ20" s="270"/>
      <c r="PMA20" s="270"/>
      <c r="PMB20" s="270"/>
      <c r="PMC20" s="270"/>
      <c r="PMD20" s="270"/>
      <c r="PME20" s="270"/>
      <c r="PMF20" s="270"/>
      <c r="PMG20" s="270"/>
      <c r="PMH20" s="270"/>
      <c r="PMI20" s="270"/>
      <c r="PMJ20" s="270"/>
      <c r="PMK20" s="270"/>
      <c r="PML20" s="270"/>
      <c r="PMM20" s="270"/>
      <c r="PMN20" s="270"/>
      <c r="PMO20" s="270"/>
      <c r="PMP20" s="270"/>
      <c r="PMQ20" s="270"/>
      <c r="PMR20" s="270"/>
      <c r="PMS20" s="270"/>
      <c r="PMT20" s="270"/>
      <c r="PMU20" s="270"/>
      <c r="PMV20" s="270"/>
      <c r="PMW20" s="270"/>
      <c r="PMX20" s="270"/>
      <c r="PMY20" s="270"/>
      <c r="PMZ20" s="270"/>
      <c r="PNA20" s="270"/>
      <c r="PNB20" s="270"/>
      <c r="PNC20" s="270"/>
      <c r="PND20" s="270"/>
      <c r="PNE20" s="270"/>
      <c r="PNF20" s="270"/>
      <c r="PNG20" s="270"/>
      <c r="PNH20" s="270"/>
      <c r="PNI20" s="270"/>
      <c r="PNJ20" s="270"/>
      <c r="PNK20" s="270"/>
      <c r="PNL20" s="270"/>
      <c r="PNM20" s="270"/>
      <c r="PNN20" s="270"/>
      <c r="PNO20" s="270"/>
      <c r="PNP20" s="270"/>
      <c r="PNQ20" s="270"/>
      <c r="PNR20" s="270"/>
      <c r="PNS20" s="270"/>
      <c r="PNT20" s="270"/>
      <c r="PNU20" s="270"/>
      <c r="PNV20" s="270"/>
      <c r="PNW20" s="270"/>
      <c r="PNX20" s="270"/>
      <c r="PNY20" s="270"/>
      <c r="PNZ20" s="270"/>
      <c r="POA20" s="270"/>
      <c r="POB20" s="270"/>
      <c r="POC20" s="270"/>
      <c r="POD20" s="270"/>
      <c r="POE20" s="270"/>
      <c r="POF20" s="270"/>
      <c r="POG20" s="270"/>
      <c r="POH20" s="270"/>
      <c r="POI20" s="270"/>
      <c r="POJ20" s="270"/>
      <c r="POK20" s="270"/>
      <c r="POL20" s="270"/>
      <c r="POM20" s="270"/>
      <c r="PON20" s="270"/>
      <c r="POO20" s="270"/>
      <c r="POP20" s="270"/>
      <c r="POQ20" s="270"/>
      <c r="POR20" s="270"/>
      <c r="POS20" s="270"/>
      <c r="POT20" s="270"/>
      <c r="POU20" s="270"/>
      <c r="POV20" s="270"/>
      <c r="POW20" s="270"/>
      <c r="POX20" s="270"/>
      <c r="POY20" s="270"/>
      <c r="POZ20" s="270"/>
      <c r="PPA20" s="270"/>
      <c r="PPB20" s="270"/>
      <c r="PPC20" s="270"/>
      <c r="PPD20" s="270"/>
      <c r="PPE20" s="270"/>
      <c r="PPF20" s="270"/>
      <c r="PPG20" s="270"/>
      <c r="PPH20" s="270"/>
      <c r="PPI20" s="270"/>
      <c r="PPJ20" s="270"/>
      <c r="PPK20" s="270"/>
      <c r="PPL20" s="270"/>
      <c r="PPM20" s="270"/>
      <c r="PPN20" s="270"/>
      <c r="PPO20" s="270"/>
      <c r="PPP20" s="270"/>
      <c r="PPQ20" s="270"/>
      <c r="PPR20" s="270"/>
      <c r="PPS20" s="270"/>
      <c r="PPT20" s="270"/>
      <c r="PPU20" s="270"/>
      <c r="PPV20" s="270"/>
      <c r="PPW20" s="270"/>
      <c r="PPX20" s="270"/>
      <c r="PPY20" s="270"/>
      <c r="PPZ20" s="270"/>
      <c r="PQA20" s="270"/>
      <c r="PQB20" s="270"/>
      <c r="PQC20" s="270"/>
      <c r="PQD20" s="270"/>
      <c r="PQE20" s="270"/>
      <c r="PQF20" s="270"/>
      <c r="PQG20" s="270"/>
      <c r="PQH20" s="270"/>
      <c r="PQI20" s="270"/>
      <c r="PQJ20" s="270"/>
      <c r="PQK20" s="270"/>
      <c r="PQL20" s="270"/>
      <c r="PQM20" s="270"/>
      <c r="PQN20" s="270"/>
      <c r="PQO20" s="270"/>
      <c r="PQP20" s="270"/>
      <c r="PQQ20" s="270"/>
      <c r="PQR20" s="270"/>
      <c r="PQS20" s="270"/>
      <c r="PQT20" s="270"/>
      <c r="PQU20" s="270"/>
      <c r="PQV20" s="270"/>
      <c r="PQW20" s="270"/>
      <c r="PQX20" s="270"/>
      <c r="PQY20" s="270"/>
      <c r="PQZ20" s="270"/>
      <c r="PRA20" s="270"/>
      <c r="PRB20" s="270"/>
      <c r="PRC20" s="270"/>
      <c r="PRD20" s="270"/>
      <c r="PRE20" s="270"/>
      <c r="PRF20" s="270"/>
      <c r="PRG20" s="270"/>
      <c r="PRH20" s="270"/>
      <c r="PRI20" s="270"/>
      <c r="PRJ20" s="270"/>
      <c r="PRK20" s="270"/>
      <c r="PRL20" s="270"/>
      <c r="PRM20" s="270"/>
      <c r="PRN20" s="270"/>
      <c r="PRO20" s="270"/>
      <c r="PRP20" s="270"/>
      <c r="PRQ20" s="270"/>
      <c r="PRR20" s="270"/>
      <c r="PRS20" s="270"/>
      <c r="PRT20" s="270"/>
      <c r="PRU20" s="270"/>
      <c r="PRV20" s="270"/>
      <c r="PRW20" s="270"/>
      <c r="PRX20" s="270"/>
      <c r="PRY20" s="270"/>
      <c r="PRZ20" s="270"/>
      <c r="PSA20" s="270"/>
      <c r="PSB20" s="270"/>
      <c r="PSC20" s="270"/>
      <c r="PSD20" s="270"/>
      <c r="PSE20" s="270"/>
      <c r="PSF20" s="270"/>
      <c r="PSG20" s="270"/>
      <c r="PSH20" s="270"/>
      <c r="PSI20" s="270"/>
      <c r="PSJ20" s="270"/>
      <c r="PSK20" s="270"/>
      <c r="PSL20" s="270"/>
      <c r="PSM20" s="270"/>
      <c r="PSN20" s="270"/>
      <c r="PSO20" s="270"/>
      <c r="PSP20" s="270"/>
      <c r="PSQ20" s="270"/>
      <c r="PSR20" s="270"/>
      <c r="PSS20" s="270"/>
      <c r="PST20" s="270"/>
      <c r="PSU20" s="270"/>
      <c r="PSV20" s="270"/>
      <c r="PSW20" s="270"/>
      <c r="PSX20" s="270"/>
      <c r="PSY20" s="270"/>
      <c r="PSZ20" s="270"/>
      <c r="PTA20" s="270"/>
      <c r="PTB20" s="270"/>
      <c r="PTC20" s="270"/>
      <c r="PTD20" s="270"/>
      <c r="PTE20" s="270"/>
      <c r="PTF20" s="270"/>
      <c r="PTG20" s="270"/>
      <c r="PTH20" s="270"/>
      <c r="PTI20" s="270"/>
      <c r="PTJ20" s="270"/>
      <c r="PTK20" s="270"/>
      <c r="PTL20" s="270"/>
      <c r="PTM20" s="270"/>
      <c r="PTN20" s="270"/>
      <c r="PTO20" s="270"/>
      <c r="PTP20" s="270"/>
      <c r="PTQ20" s="270"/>
      <c r="PTR20" s="270"/>
      <c r="PTS20" s="270"/>
      <c r="PTT20" s="270"/>
      <c r="PTU20" s="270"/>
      <c r="PTV20" s="270"/>
      <c r="PTW20" s="270"/>
      <c r="PTX20" s="270"/>
      <c r="PTY20" s="270"/>
      <c r="PTZ20" s="270"/>
      <c r="PUA20" s="270"/>
      <c r="PUB20" s="270"/>
      <c r="PUC20" s="270"/>
      <c r="PUD20" s="270"/>
      <c r="PUE20" s="270"/>
      <c r="PUF20" s="270"/>
      <c r="PUG20" s="270"/>
      <c r="PUH20" s="270"/>
      <c r="PUI20" s="270"/>
      <c r="PUJ20" s="270"/>
      <c r="PUK20" s="270"/>
      <c r="PUL20" s="270"/>
      <c r="PUM20" s="270"/>
      <c r="PUN20" s="270"/>
      <c r="PUO20" s="270"/>
      <c r="PUP20" s="270"/>
      <c r="PUQ20" s="270"/>
      <c r="PUR20" s="270"/>
      <c r="PUS20" s="270"/>
      <c r="PUT20" s="270"/>
      <c r="PUU20" s="270"/>
      <c r="PUV20" s="270"/>
      <c r="PUW20" s="270"/>
      <c r="PUX20" s="270"/>
      <c r="PUY20" s="270"/>
      <c r="PUZ20" s="270"/>
      <c r="PVA20" s="270"/>
      <c r="PVB20" s="270"/>
      <c r="PVC20" s="270"/>
      <c r="PVD20" s="270"/>
      <c r="PVE20" s="270"/>
      <c r="PVF20" s="270"/>
      <c r="PVG20" s="270"/>
      <c r="PVH20" s="270"/>
      <c r="PVI20" s="270"/>
      <c r="PVJ20" s="270"/>
      <c r="PVK20" s="270"/>
      <c r="PVL20" s="270"/>
      <c r="PVM20" s="270"/>
      <c r="PVN20" s="270"/>
      <c r="PVO20" s="270"/>
      <c r="PVP20" s="270"/>
      <c r="PVQ20" s="270"/>
      <c r="PVR20" s="270"/>
      <c r="PVS20" s="270"/>
      <c r="PVT20" s="270"/>
      <c r="PVU20" s="270"/>
      <c r="PVV20" s="270"/>
      <c r="PVW20" s="270"/>
      <c r="PVX20" s="270"/>
      <c r="PVY20" s="270"/>
      <c r="PVZ20" s="270"/>
      <c r="PWA20" s="270"/>
      <c r="PWB20" s="270"/>
      <c r="PWC20" s="270"/>
      <c r="PWD20" s="270"/>
      <c r="PWE20" s="270"/>
      <c r="PWF20" s="270"/>
      <c r="PWG20" s="270"/>
      <c r="PWH20" s="270"/>
      <c r="PWI20" s="270"/>
      <c r="PWJ20" s="270"/>
      <c r="PWK20" s="270"/>
      <c r="PWL20" s="270"/>
      <c r="PWM20" s="270"/>
      <c r="PWN20" s="270"/>
      <c r="PWO20" s="270"/>
      <c r="PWP20" s="270"/>
      <c r="PWQ20" s="270"/>
      <c r="PWR20" s="270"/>
      <c r="PWS20" s="270"/>
      <c r="PWT20" s="270"/>
      <c r="PWU20" s="270"/>
      <c r="PWV20" s="270"/>
      <c r="PWW20" s="270"/>
      <c r="PWX20" s="270"/>
      <c r="PWY20" s="270"/>
      <c r="PWZ20" s="270"/>
      <c r="PXA20" s="270"/>
      <c r="PXB20" s="270"/>
      <c r="PXC20" s="270"/>
      <c r="PXD20" s="270"/>
      <c r="PXE20" s="270"/>
      <c r="PXF20" s="270"/>
      <c r="PXG20" s="270"/>
      <c r="PXH20" s="270"/>
      <c r="PXI20" s="270"/>
      <c r="PXJ20" s="270"/>
      <c r="PXK20" s="270"/>
      <c r="PXL20" s="270"/>
      <c r="PXM20" s="270"/>
      <c r="PXN20" s="270"/>
      <c r="PXO20" s="270"/>
      <c r="PXP20" s="270"/>
      <c r="PXQ20" s="270"/>
      <c r="PXR20" s="270"/>
      <c r="PXS20" s="270"/>
      <c r="PXT20" s="270"/>
      <c r="PXU20" s="270"/>
      <c r="PXV20" s="270"/>
      <c r="PXW20" s="270"/>
      <c r="PXX20" s="270"/>
      <c r="PXY20" s="270"/>
      <c r="PXZ20" s="270"/>
      <c r="PYA20" s="270"/>
      <c r="PYB20" s="270"/>
      <c r="PYC20" s="270"/>
      <c r="PYD20" s="270"/>
      <c r="PYE20" s="270"/>
      <c r="PYF20" s="270"/>
      <c r="PYG20" s="270"/>
      <c r="PYH20" s="270"/>
      <c r="PYI20" s="270"/>
      <c r="PYJ20" s="270"/>
      <c r="PYK20" s="270"/>
      <c r="PYL20" s="270"/>
      <c r="PYM20" s="270"/>
      <c r="PYN20" s="270"/>
      <c r="PYO20" s="270"/>
      <c r="PYP20" s="270"/>
      <c r="PYQ20" s="270"/>
      <c r="PYR20" s="270"/>
      <c r="PYS20" s="270"/>
      <c r="PYT20" s="270"/>
      <c r="PYU20" s="270"/>
      <c r="PYV20" s="270"/>
      <c r="PYW20" s="270"/>
      <c r="PYX20" s="270"/>
      <c r="PYY20" s="270"/>
      <c r="PYZ20" s="270"/>
      <c r="PZA20" s="270"/>
      <c r="PZB20" s="270"/>
      <c r="PZC20" s="270"/>
      <c r="PZD20" s="270"/>
      <c r="PZE20" s="270"/>
      <c r="PZF20" s="270"/>
      <c r="PZG20" s="270"/>
      <c r="PZH20" s="270"/>
      <c r="PZI20" s="270"/>
      <c r="PZJ20" s="270"/>
      <c r="PZK20" s="270"/>
      <c r="PZL20" s="270"/>
      <c r="PZM20" s="270"/>
      <c r="PZN20" s="270"/>
      <c r="PZO20" s="270"/>
      <c r="PZP20" s="270"/>
      <c r="PZQ20" s="270"/>
      <c r="PZR20" s="270"/>
      <c r="PZS20" s="270"/>
      <c r="PZT20" s="270"/>
      <c r="PZU20" s="270"/>
      <c r="PZV20" s="270"/>
      <c r="PZW20" s="270"/>
      <c r="PZX20" s="270"/>
      <c r="PZY20" s="270"/>
      <c r="PZZ20" s="270"/>
      <c r="QAA20" s="270"/>
      <c r="QAB20" s="270"/>
      <c r="QAC20" s="270"/>
      <c r="QAD20" s="270"/>
      <c r="QAE20" s="270"/>
      <c r="QAF20" s="270"/>
      <c r="QAG20" s="270"/>
      <c r="QAH20" s="270"/>
      <c r="QAI20" s="270"/>
      <c r="QAJ20" s="270"/>
      <c r="QAK20" s="270"/>
      <c r="QAL20" s="270"/>
      <c r="QAM20" s="270"/>
      <c r="QAN20" s="270"/>
      <c r="QAO20" s="270"/>
      <c r="QAP20" s="270"/>
      <c r="QAQ20" s="270"/>
      <c r="QAR20" s="270"/>
      <c r="QAS20" s="270"/>
      <c r="QAT20" s="270"/>
      <c r="QAU20" s="270"/>
      <c r="QAV20" s="270"/>
      <c r="QAW20" s="270"/>
      <c r="QAX20" s="270"/>
      <c r="QAY20" s="270"/>
      <c r="QAZ20" s="270"/>
      <c r="QBA20" s="270"/>
      <c r="QBB20" s="270"/>
      <c r="QBC20" s="270"/>
      <c r="QBD20" s="270"/>
      <c r="QBE20" s="270"/>
      <c r="QBF20" s="270"/>
      <c r="QBG20" s="270"/>
      <c r="QBH20" s="270"/>
      <c r="QBI20" s="270"/>
      <c r="QBJ20" s="270"/>
      <c r="QBK20" s="270"/>
      <c r="QBL20" s="270"/>
      <c r="QBM20" s="270"/>
      <c r="QBN20" s="270"/>
      <c r="QBO20" s="270"/>
      <c r="QBP20" s="270"/>
      <c r="QBQ20" s="270"/>
      <c r="QBR20" s="270"/>
      <c r="QBS20" s="270"/>
      <c r="QBT20" s="270"/>
      <c r="QBU20" s="270"/>
      <c r="QBV20" s="270"/>
      <c r="QBW20" s="270"/>
      <c r="QBX20" s="270"/>
      <c r="QBY20" s="270"/>
      <c r="QBZ20" s="270"/>
      <c r="QCA20" s="270"/>
      <c r="QCB20" s="270"/>
      <c r="QCC20" s="270"/>
      <c r="QCD20" s="270"/>
      <c r="QCE20" s="270"/>
      <c r="QCF20" s="270"/>
      <c r="QCG20" s="270"/>
      <c r="QCH20" s="270"/>
      <c r="QCI20" s="270"/>
      <c r="QCJ20" s="270"/>
      <c r="QCK20" s="270"/>
      <c r="QCL20" s="270"/>
      <c r="QCM20" s="270"/>
      <c r="QCN20" s="270"/>
      <c r="QCO20" s="270"/>
      <c r="QCP20" s="270"/>
      <c r="QCQ20" s="270"/>
      <c r="QCR20" s="270"/>
      <c r="QCS20" s="270"/>
      <c r="QCT20" s="270"/>
      <c r="QCU20" s="270"/>
      <c r="QCV20" s="270"/>
      <c r="QCW20" s="270"/>
      <c r="QCX20" s="270"/>
      <c r="QCY20" s="270"/>
      <c r="QCZ20" s="270"/>
      <c r="QDA20" s="270"/>
      <c r="QDB20" s="270"/>
      <c r="QDC20" s="270"/>
      <c r="QDD20" s="270"/>
      <c r="QDE20" s="270"/>
      <c r="QDF20" s="270"/>
      <c r="QDG20" s="270"/>
      <c r="QDH20" s="270"/>
      <c r="QDI20" s="270"/>
      <c r="QDJ20" s="270"/>
      <c r="QDK20" s="270"/>
      <c r="QDL20" s="270"/>
      <c r="QDM20" s="270"/>
      <c r="QDN20" s="270"/>
      <c r="QDO20" s="270"/>
      <c r="QDP20" s="270"/>
      <c r="QDQ20" s="270"/>
      <c r="QDR20" s="270"/>
      <c r="QDS20" s="270"/>
      <c r="QDT20" s="270"/>
      <c r="QDU20" s="270"/>
      <c r="QDV20" s="270"/>
      <c r="QDW20" s="270"/>
      <c r="QDX20" s="270"/>
      <c r="QDY20" s="270"/>
      <c r="QDZ20" s="270"/>
      <c r="QEA20" s="270"/>
      <c r="QEB20" s="270"/>
      <c r="QEC20" s="270"/>
      <c r="QED20" s="270"/>
      <c r="QEE20" s="270"/>
      <c r="QEF20" s="270"/>
      <c r="QEG20" s="270"/>
      <c r="QEH20" s="270"/>
      <c r="QEI20" s="270"/>
      <c r="QEJ20" s="270"/>
      <c r="QEK20" s="270"/>
      <c r="QEL20" s="270"/>
      <c r="QEM20" s="270"/>
      <c r="QEN20" s="270"/>
      <c r="QEO20" s="270"/>
      <c r="QEP20" s="270"/>
      <c r="QEQ20" s="270"/>
      <c r="QER20" s="270"/>
      <c r="QES20" s="270"/>
      <c r="QET20" s="270"/>
      <c r="QEU20" s="270"/>
      <c r="QEV20" s="270"/>
      <c r="QEW20" s="270"/>
      <c r="QEX20" s="270"/>
      <c r="QEY20" s="270"/>
      <c r="QEZ20" s="270"/>
      <c r="QFA20" s="270"/>
      <c r="QFB20" s="270"/>
      <c r="QFC20" s="270"/>
      <c r="QFD20" s="270"/>
      <c r="QFE20" s="270"/>
      <c r="QFF20" s="270"/>
      <c r="QFG20" s="270"/>
      <c r="QFH20" s="270"/>
      <c r="QFI20" s="270"/>
      <c r="QFJ20" s="270"/>
      <c r="QFK20" s="270"/>
      <c r="QFL20" s="270"/>
      <c r="QFM20" s="270"/>
      <c r="QFN20" s="270"/>
      <c r="QFO20" s="270"/>
      <c r="QFP20" s="270"/>
      <c r="QFQ20" s="270"/>
      <c r="QFR20" s="270"/>
      <c r="QFS20" s="270"/>
      <c r="QFT20" s="270"/>
      <c r="QFU20" s="270"/>
      <c r="QFV20" s="270"/>
      <c r="QFW20" s="270"/>
      <c r="QFX20" s="270"/>
      <c r="QFY20" s="270"/>
      <c r="QFZ20" s="270"/>
      <c r="QGA20" s="270"/>
      <c r="QGB20" s="270"/>
      <c r="QGC20" s="270"/>
      <c r="QGD20" s="270"/>
      <c r="QGE20" s="270"/>
      <c r="QGF20" s="270"/>
      <c r="QGG20" s="270"/>
      <c r="QGH20" s="270"/>
      <c r="QGI20" s="270"/>
      <c r="QGJ20" s="270"/>
      <c r="QGK20" s="270"/>
      <c r="QGL20" s="270"/>
      <c r="QGM20" s="270"/>
      <c r="QGN20" s="270"/>
      <c r="QGO20" s="270"/>
      <c r="QGP20" s="270"/>
      <c r="QGQ20" s="270"/>
      <c r="QGR20" s="270"/>
      <c r="QGS20" s="270"/>
      <c r="QGT20" s="270"/>
      <c r="QGU20" s="270"/>
      <c r="QGV20" s="270"/>
      <c r="QGW20" s="270"/>
      <c r="QGX20" s="270"/>
      <c r="QGY20" s="270"/>
      <c r="QGZ20" s="270"/>
      <c r="QHA20" s="270"/>
      <c r="QHB20" s="270"/>
      <c r="QHC20" s="270"/>
      <c r="QHD20" s="270"/>
      <c r="QHE20" s="270"/>
      <c r="QHF20" s="270"/>
      <c r="QHG20" s="270"/>
      <c r="QHH20" s="270"/>
      <c r="QHI20" s="270"/>
      <c r="QHJ20" s="270"/>
      <c r="QHK20" s="270"/>
      <c r="QHL20" s="270"/>
      <c r="QHM20" s="270"/>
      <c r="QHN20" s="270"/>
      <c r="QHO20" s="270"/>
      <c r="QHP20" s="270"/>
      <c r="QHQ20" s="270"/>
      <c r="QHR20" s="270"/>
      <c r="QHS20" s="270"/>
      <c r="QHT20" s="270"/>
      <c r="QHU20" s="270"/>
      <c r="QHV20" s="270"/>
      <c r="QHW20" s="270"/>
      <c r="QHX20" s="270"/>
      <c r="QHY20" s="270"/>
      <c r="QHZ20" s="270"/>
      <c r="QIA20" s="270"/>
      <c r="QIB20" s="270"/>
      <c r="QIC20" s="270"/>
      <c r="QID20" s="270"/>
      <c r="QIE20" s="270"/>
      <c r="QIF20" s="270"/>
      <c r="QIG20" s="270"/>
      <c r="QIH20" s="270"/>
      <c r="QII20" s="270"/>
      <c r="QIJ20" s="270"/>
      <c r="QIK20" s="270"/>
      <c r="QIL20" s="270"/>
      <c r="QIM20" s="270"/>
      <c r="QIN20" s="270"/>
      <c r="QIO20" s="270"/>
      <c r="QIP20" s="270"/>
      <c r="QIQ20" s="270"/>
      <c r="QIR20" s="270"/>
      <c r="QIS20" s="270"/>
      <c r="QIT20" s="270"/>
      <c r="QIU20" s="270"/>
      <c r="QIV20" s="270"/>
      <c r="QIW20" s="270"/>
      <c r="QIX20" s="270"/>
      <c r="QIY20" s="270"/>
      <c r="QIZ20" s="270"/>
      <c r="QJA20" s="270"/>
      <c r="QJB20" s="270"/>
      <c r="QJC20" s="270"/>
      <c r="QJD20" s="270"/>
      <c r="QJE20" s="270"/>
      <c r="QJF20" s="270"/>
      <c r="QJG20" s="270"/>
      <c r="QJH20" s="270"/>
      <c r="QJI20" s="270"/>
      <c r="QJJ20" s="270"/>
      <c r="QJK20" s="270"/>
      <c r="QJL20" s="270"/>
      <c r="QJM20" s="270"/>
      <c r="QJN20" s="270"/>
      <c r="QJO20" s="270"/>
      <c r="QJP20" s="270"/>
      <c r="QJQ20" s="270"/>
      <c r="QJR20" s="270"/>
      <c r="QJS20" s="270"/>
      <c r="QJT20" s="270"/>
      <c r="QJU20" s="270"/>
      <c r="QJV20" s="270"/>
      <c r="QJW20" s="270"/>
      <c r="QJX20" s="270"/>
      <c r="QJY20" s="270"/>
      <c r="QJZ20" s="270"/>
      <c r="QKA20" s="270"/>
      <c r="QKB20" s="270"/>
      <c r="QKC20" s="270"/>
      <c r="QKD20" s="270"/>
      <c r="QKE20" s="270"/>
      <c r="QKF20" s="270"/>
      <c r="QKG20" s="270"/>
      <c r="QKH20" s="270"/>
      <c r="QKI20" s="270"/>
      <c r="QKJ20" s="270"/>
      <c r="QKK20" s="270"/>
      <c r="QKL20" s="270"/>
      <c r="QKM20" s="270"/>
      <c r="QKN20" s="270"/>
      <c r="QKO20" s="270"/>
      <c r="QKP20" s="270"/>
      <c r="QKQ20" s="270"/>
      <c r="QKR20" s="270"/>
      <c r="QKS20" s="270"/>
      <c r="QKT20" s="270"/>
      <c r="QKU20" s="270"/>
      <c r="QKV20" s="270"/>
      <c r="QKW20" s="270"/>
      <c r="QKX20" s="270"/>
      <c r="QKY20" s="270"/>
      <c r="QKZ20" s="270"/>
      <c r="QLA20" s="270"/>
      <c r="QLB20" s="270"/>
      <c r="QLC20" s="270"/>
      <c r="QLD20" s="270"/>
      <c r="QLE20" s="270"/>
      <c r="QLF20" s="270"/>
      <c r="QLG20" s="270"/>
      <c r="QLH20" s="270"/>
      <c r="QLI20" s="270"/>
      <c r="QLJ20" s="270"/>
      <c r="QLK20" s="270"/>
      <c r="QLL20" s="270"/>
      <c r="QLM20" s="270"/>
      <c r="QLN20" s="270"/>
      <c r="QLO20" s="270"/>
      <c r="QLP20" s="270"/>
      <c r="QLQ20" s="270"/>
      <c r="QLR20" s="270"/>
      <c r="QLS20" s="270"/>
      <c r="QLT20" s="270"/>
      <c r="QLU20" s="270"/>
      <c r="QLV20" s="270"/>
      <c r="QLW20" s="270"/>
      <c r="QLX20" s="270"/>
      <c r="QLY20" s="270"/>
      <c r="QLZ20" s="270"/>
      <c r="QMA20" s="270"/>
      <c r="QMB20" s="270"/>
      <c r="QMC20" s="270"/>
      <c r="QMD20" s="270"/>
      <c r="QME20" s="270"/>
      <c r="QMF20" s="270"/>
      <c r="QMG20" s="270"/>
      <c r="QMH20" s="270"/>
      <c r="QMI20" s="270"/>
      <c r="QMJ20" s="270"/>
      <c r="QMK20" s="270"/>
      <c r="QML20" s="270"/>
      <c r="QMM20" s="270"/>
      <c r="QMN20" s="270"/>
      <c r="QMO20" s="270"/>
      <c r="QMP20" s="270"/>
      <c r="QMQ20" s="270"/>
      <c r="QMR20" s="270"/>
      <c r="QMS20" s="270"/>
      <c r="QMT20" s="270"/>
      <c r="QMU20" s="270"/>
      <c r="QMV20" s="270"/>
      <c r="QMW20" s="270"/>
      <c r="QMX20" s="270"/>
      <c r="QMY20" s="270"/>
      <c r="QMZ20" s="270"/>
      <c r="QNA20" s="270"/>
      <c r="QNB20" s="270"/>
      <c r="QNC20" s="270"/>
      <c r="QND20" s="270"/>
      <c r="QNE20" s="270"/>
      <c r="QNF20" s="270"/>
      <c r="QNG20" s="270"/>
      <c r="QNH20" s="270"/>
      <c r="QNI20" s="270"/>
      <c r="QNJ20" s="270"/>
      <c r="QNK20" s="270"/>
      <c r="QNL20" s="270"/>
      <c r="QNM20" s="270"/>
      <c r="QNN20" s="270"/>
      <c r="QNO20" s="270"/>
      <c r="QNP20" s="270"/>
      <c r="QNQ20" s="270"/>
      <c r="QNR20" s="270"/>
      <c r="QNS20" s="270"/>
      <c r="QNT20" s="270"/>
      <c r="QNU20" s="270"/>
      <c r="QNV20" s="270"/>
      <c r="QNW20" s="270"/>
      <c r="QNX20" s="270"/>
      <c r="QNY20" s="270"/>
      <c r="QNZ20" s="270"/>
      <c r="QOA20" s="270"/>
      <c r="QOB20" s="270"/>
      <c r="QOC20" s="270"/>
      <c r="QOD20" s="270"/>
      <c r="QOE20" s="270"/>
      <c r="QOF20" s="270"/>
      <c r="QOG20" s="270"/>
      <c r="QOH20" s="270"/>
      <c r="QOI20" s="270"/>
      <c r="QOJ20" s="270"/>
      <c r="QOK20" s="270"/>
      <c r="QOL20" s="270"/>
      <c r="QOM20" s="270"/>
      <c r="QON20" s="270"/>
      <c r="QOO20" s="270"/>
      <c r="QOP20" s="270"/>
      <c r="QOQ20" s="270"/>
      <c r="QOR20" s="270"/>
      <c r="QOS20" s="270"/>
      <c r="QOT20" s="270"/>
      <c r="QOU20" s="270"/>
      <c r="QOV20" s="270"/>
      <c r="QOW20" s="270"/>
      <c r="QOX20" s="270"/>
      <c r="QOY20" s="270"/>
      <c r="QOZ20" s="270"/>
      <c r="QPA20" s="270"/>
      <c r="QPB20" s="270"/>
      <c r="QPC20" s="270"/>
      <c r="QPD20" s="270"/>
      <c r="QPE20" s="270"/>
      <c r="QPF20" s="270"/>
      <c r="QPG20" s="270"/>
      <c r="QPH20" s="270"/>
      <c r="QPI20" s="270"/>
      <c r="QPJ20" s="270"/>
      <c r="QPK20" s="270"/>
      <c r="QPL20" s="270"/>
      <c r="QPM20" s="270"/>
      <c r="QPN20" s="270"/>
      <c r="QPO20" s="270"/>
      <c r="QPP20" s="270"/>
      <c r="QPQ20" s="270"/>
      <c r="QPR20" s="270"/>
      <c r="QPS20" s="270"/>
      <c r="QPT20" s="270"/>
      <c r="QPU20" s="270"/>
      <c r="QPV20" s="270"/>
      <c r="QPW20" s="270"/>
      <c r="QPX20" s="270"/>
      <c r="QPY20" s="270"/>
      <c r="QPZ20" s="270"/>
      <c r="QQA20" s="270"/>
      <c r="QQB20" s="270"/>
      <c r="QQC20" s="270"/>
      <c r="QQD20" s="270"/>
      <c r="QQE20" s="270"/>
      <c r="QQF20" s="270"/>
      <c r="QQG20" s="270"/>
      <c r="QQH20" s="270"/>
      <c r="QQI20" s="270"/>
      <c r="QQJ20" s="270"/>
      <c r="QQK20" s="270"/>
      <c r="QQL20" s="270"/>
      <c r="QQM20" s="270"/>
      <c r="QQN20" s="270"/>
      <c r="QQO20" s="270"/>
      <c r="QQP20" s="270"/>
      <c r="QQQ20" s="270"/>
      <c r="QQR20" s="270"/>
      <c r="QQS20" s="270"/>
      <c r="QQT20" s="270"/>
      <c r="QQU20" s="270"/>
      <c r="QQV20" s="270"/>
      <c r="QQW20" s="270"/>
      <c r="QQX20" s="270"/>
      <c r="QQY20" s="270"/>
      <c r="QQZ20" s="270"/>
      <c r="QRA20" s="270"/>
      <c r="QRB20" s="270"/>
      <c r="QRC20" s="270"/>
      <c r="QRD20" s="270"/>
      <c r="QRE20" s="270"/>
      <c r="QRF20" s="270"/>
      <c r="QRG20" s="270"/>
      <c r="QRH20" s="270"/>
      <c r="QRI20" s="270"/>
      <c r="QRJ20" s="270"/>
      <c r="QRK20" s="270"/>
      <c r="QRL20" s="270"/>
      <c r="QRM20" s="270"/>
      <c r="QRN20" s="270"/>
      <c r="QRO20" s="270"/>
      <c r="QRP20" s="270"/>
      <c r="QRQ20" s="270"/>
      <c r="QRR20" s="270"/>
      <c r="QRS20" s="270"/>
      <c r="QRT20" s="270"/>
      <c r="QRU20" s="270"/>
      <c r="QRV20" s="270"/>
      <c r="QRW20" s="270"/>
      <c r="QRX20" s="270"/>
      <c r="QRY20" s="270"/>
      <c r="QRZ20" s="270"/>
      <c r="QSA20" s="270"/>
      <c r="QSB20" s="270"/>
      <c r="QSC20" s="270"/>
      <c r="QSD20" s="270"/>
      <c r="QSE20" s="270"/>
      <c r="QSF20" s="270"/>
      <c r="QSG20" s="270"/>
      <c r="QSH20" s="270"/>
      <c r="QSI20" s="270"/>
      <c r="QSJ20" s="270"/>
      <c r="QSK20" s="270"/>
      <c r="QSL20" s="270"/>
      <c r="QSM20" s="270"/>
      <c r="QSN20" s="270"/>
      <c r="QSO20" s="270"/>
      <c r="QSP20" s="270"/>
      <c r="QSQ20" s="270"/>
      <c r="QSR20" s="270"/>
      <c r="QSS20" s="270"/>
      <c r="QST20" s="270"/>
      <c r="QSU20" s="270"/>
      <c r="QSV20" s="270"/>
      <c r="QSW20" s="270"/>
      <c r="QSX20" s="270"/>
      <c r="QSY20" s="270"/>
      <c r="QSZ20" s="270"/>
      <c r="QTA20" s="270"/>
      <c r="QTB20" s="270"/>
      <c r="QTC20" s="270"/>
      <c r="QTD20" s="270"/>
      <c r="QTE20" s="270"/>
      <c r="QTF20" s="270"/>
      <c r="QTG20" s="270"/>
      <c r="QTH20" s="270"/>
      <c r="QTI20" s="270"/>
      <c r="QTJ20" s="270"/>
      <c r="QTK20" s="270"/>
      <c r="QTL20" s="270"/>
      <c r="QTM20" s="270"/>
      <c r="QTN20" s="270"/>
      <c r="QTO20" s="270"/>
      <c r="QTP20" s="270"/>
      <c r="QTQ20" s="270"/>
      <c r="QTR20" s="270"/>
      <c r="QTS20" s="270"/>
      <c r="QTT20" s="270"/>
      <c r="QTU20" s="270"/>
      <c r="QTV20" s="270"/>
      <c r="QTW20" s="270"/>
      <c r="QTX20" s="270"/>
      <c r="QTY20" s="270"/>
      <c r="QTZ20" s="270"/>
      <c r="QUA20" s="270"/>
      <c r="QUB20" s="270"/>
      <c r="QUC20" s="270"/>
      <c r="QUD20" s="270"/>
      <c r="QUE20" s="270"/>
      <c r="QUF20" s="270"/>
      <c r="QUG20" s="270"/>
      <c r="QUH20" s="270"/>
      <c r="QUI20" s="270"/>
      <c r="QUJ20" s="270"/>
      <c r="QUK20" s="270"/>
      <c r="QUL20" s="270"/>
      <c r="QUM20" s="270"/>
      <c r="QUN20" s="270"/>
      <c r="QUO20" s="270"/>
      <c r="QUP20" s="270"/>
      <c r="QUQ20" s="270"/>
      <c r="QUR20" s="270"/>
      <c r="QUS20" s="270"/>
      <c r="QUT20" s="270"/>
      <c r="QUU20" s="270"/>
      <c r="QUV20" s="270"/>
      <c r="QUW20" s="270"/>
      <c r="QUX20" s="270"/>
      <c r="QUY20" s="270"/>
      <c r="QUZ20" s="270"/>
      <c r="QVA20" s="270"/>
      <c r="QVB20" s="270"/>
      <c r="QVC20" s="270"/>
      <c r="QVD20" s="270"/>
      <c r="QVE20" s="270"/>
      <c r="QVF20" s="270"/>
      <c r="QVG20" s="270"/>
      <c r="QVH20" s="270"/>
      <c r="QVI20" s="270"/>
      <c r="QVJ20" s="270"/>
      <c r="QVK20" s="270"/>
      <c r="QVL20" s="270"/>
      <c r="QVM20" s="270"/>
      <c r="QVN20" s="270"/>
      <c r="QVO20" s="270"/>
      <c r="QVP20" s="270"/>
      <c r="QVQ20" s="270"/>
      <c r="QVR20" s="270"/>
      <c r="QVS20" s="270"/>
      <c r="QVT20" s="270"/>
      <c r="QVU20" s="270"/>
      <c r="QVV20" s="270"/>
      <c r="QVW20" s="270"/>
      <c r="QVX20" s="270"/>
      <c r="QVY20" s="270"/>
      <c r="QVZ20" s="270"/>
      <c r="QWA20" s="270"/>
      <c r="QWB20" s="270"/>
      <c r="QWC20" s="270"/>
      <c r="QWD20" s="270"/>
      <c r="QWE20" s="270"/>
      <c r="QWF20" s="270"/>
      <c r="QWG20" s="270"/>
      <c r="QWH20" s="270"/>
      <c r="QWI20" s="270"/>
      <c r="QWJ20" s="270"/>
      <c r="QWK20" s="270"/>
      <c r="QWL20" s="270"/>
      <c r="QWM20" s="270"/>
      <c r="QWN20" s="270"/>
      <c r="QWO20" s="270"/>
      <c r="QWP20" s="270"/>
      <c r="QWQ20" s="270"/>
      <c r="QWR20" s="270"/>
      <c r="QWS20" s="270"/>
      <c r="QWT20" s="270"/>
      <c r="QWU20" s="270"/>
      <c r="QWV20" s="270"/>
      <c r="QWW20" s="270"/>
      <c r="QWX20" s="270"/>
      <c r="QWY20" s="270"/>
      <c r="QWZ20" s="270"/>
      <c r="QXA20" s="270"/>
      <c r="QXB20" s="270"/>
      <c r="QXC20" s="270"/>
      <c r="QXD20" s="270"/>
      <c r="QXE20" s="270"/>
      <c r="QXF20" s="270"/>
      <c r="QXG20" s="270"/>
      <c r="QXH20" s="270"/>
      <c r="QXI20" s="270"/>
      <c r="QXJ20" s="270"/>
      <c r="QXK20" s="270"/>
      <c r="QXL20" s="270"/>
      <c r="QXM20" s="270"/>
      <c r="QXN20" s="270"/>
      <c r="QXO20" s="270"/>
      <c r="QXP20" s="270"/>
      <c r="QXQ20" s="270"/>
      <c r="QXR20" s="270"/>
      <c r="QXS20" s="270"/>
      <c r="QXT20" s="270"/>
      <c r="QXU20" s="270"/>
      <c r="QXV20" s="270"/>
      <c r="QXW20" s="270"/>
      <c r="QXX20" s="270"/>
      <c r="QXY20" s="270"/>
      <c r="QXZ20" s="270"/>
      <c r="QYA20" s="270"/>
      <c r="QYB20" s="270"/>
      <c r="QYC20" s="270"/>
      <c r="QYD20" s="270"/>
      <c r="QYE20" s="270"/>
      <c r="QYF20" s="270"/>
      <c r="QYG20" s="270"/>
      <c r="QYH20" s="270"/>
      <c r="QYI20" s="270"/>
      <c r="QYJ20" s="270"/>
      <c r="QYK20" s="270"/>
      <c r="QYL20" s="270"/>
      <c r="QYM20" s="270"/>
      <c r="QYN20" s="270"/>
      <c r="QYO20" s="270"/>
      <c r="QYP20" s="270"/>
      <c r="QYQ20" s="270"/>
      <c r="QYR20" s="270"/>
      <c r="QYS20" s="270"/>
      <c r="QYT20" s="270"/>
      <c r="QYU20" s="270"/>
      <c r="QYV20" s="270"/>
      <c r="QYW20" s="270"/>
      <c r="QYX20" s="270"/>
      <c r="QYY20" s="270"/>
      <c r="QYZ20" s="270"/>
      <c r="QZA20" s="270"/>
      <c r="QZB20" s="270"/>
      <c r="QZC20" s="270"/>
      <c r="QZD20" s="270"/>
      <c r="QZE20" s="270"/>
      <c r="QZF20" s="270"/>
      <c r="QZG20" s="270"/>
      <c r="QZH20" s="270"/>
      <c r="QZI20" s="270"/>
      <c r="QZJ20" s="270"/>
      <c r="QZK20" s="270"/>
      <c r="QZL20" s="270"/>
      <c r="QZM20" s="270"/>
      <c r="QZN20" s="270"/>
      <c r="QZO20" s="270"/>
      <c r="QZP20" s="270"/>
      <c r="QZQ20" s="270"/>
      <c r="QZR20" s="270"/>
      <c r="QZS20" s="270"/>
      <c r="QZT20" s="270"/>
      <c r="QZU20" s="270"/>
      <c r="QZV20" s="270"/>
      <c r="QZW20" s="270"/>
      <c r="QZX20" s="270"/>
      <c r="QZY20" s="270"/>
      <c r="QZZ20" s="270"/>
      <c r="RAA20" s="270"/>
      <c r="RAB20" s="270"/>
      <c r="RAC20" s="270"/>
      <c r="RAD20" s="270"/>
      <c r="RAE20" s="270"/>
      <c r="RAF20" s="270"/>
      <c r="RAG20" s="270"/>
      <c r="RAH20" s="270"/>
      <c r="RAI20" s="270"/>
      <c r="RAJ20" s="270"/>
      <c r="RAK20" s="270"/>
      <c r="RAL20" s="270"/>
      <c r="RAM20" s="270"/>
      <c r="RAN20" s="270"/>
      <c r="RAO20" s="270"/>
      <c r="RAP20" s="270"/>
      <c r="RAQ20" s="270"/>
      <c r="RAR20" s="270"/>
      <c r="RAS20" s="270"/>
      <c r="RAT20" s="270"/>
      <c r="RAU20" s="270"/>
      <c r="RAV20" s="270"/>
      <c r="RAW20" s="270"/>
      <c r="RAX20" s="270"/>
      <c r="RAY20" s="270"/>
      <c r="RAZ20" s="270"/>
      <c r="RBA20" s="270"/>
      <c r="RBB20" s="270"/>
      <c r="RBC20" s="270"/>
      <c r="RBD20" s="270"/>
      <c r="RBE20" s="270"/>
      <c r="RBF20" s="270"/>
      <c r="RBG20" s="270"/>
      <c r="RBH20" s="270"/>
      <c r="RBI20" s="270"/>
      <c r="RBJ20" s="270"/>
      <c r="RBK20" s="270"/>
      <c r="RBL20" s="270"/>
      <c r="RBM20" s="270"/>
      <c r="RBN20" s="270"/>
      <c r="RBO20" s="270"/>
      <c r="RBP20" s="270"/>
      <c r="RBQ20" s="270"/>
      <c r="RBR20" s="270"/>
      <c r="RBS20" s="270"/>
      <c r="RBT20" s="270"/>
      <c r="RBU20" s="270"/>
      <c r="RBV20" s="270"/>
      <c r="RBW20" s="270"/>
      <c r="RBX20" s="270"/>
      <c r="RBY20" s="270"/>
      <c r="RBZ20" s="270"/>
      <c r="RCA20" s="270"/>
      <c r="RCB20" s="270"/>
      <c r="RCC20" s="270"/>
      <c r="RCD20" s="270"/>
      <c r="RCE20" s="270"/>
      <c r="RCF20" s="270"/>
      <c r="RCG20" s="270"/>
      <c r="RCH20" s="270"/>
      <c r="RCI20" s="270"/>
      <c r="RCJ20" s="270"/>
      <c r="RCK20" s="270"/>
      <c r="RCL20" s="270"/>
      <c r="RCM20" s="270"/>
      <c r="RCN20" s="270"/>
      <c r="RCO20" s="270"/>
      <c r="RCP20" s="270"/>
      <c r="RCQ20" s="270"/>
      <c r="RCR20" s="270"/>
      <c r="RCS20" s="270"/>
      <c r="RCT20" s="270"/>
      <c r="RCU20" s="270"/>
      <c r="RCV20" s="270"/>
      <c r="RCW20" s="270"/>
      <c r="RCX20" s="270"/>
      <c r="RCY20" s="270"/>
      <c r="RCZ20" s="270"/>
      <c r="RDA20" s="270"/>
      <c r="RDB20" s="270"/>
      <c r="RDC20" s="270"/>
      <c r="RDD20" s="270"/>
      <c r="RDE20" s="270"/>
      <c r="RDF20" s="270"/>
      <c r="RDG20" s="270"/>
      <c r="RDH20" s="270"/>
      <c r="RDI20" s="270"/>
      <c r="RDJ20" s="270"/>
      <c r="RDK20" s="270"/>
      <c r="RDL20" s="270"/>
      <c r="RDM20" s="270"/>
      <c r="RDN20" s="270"/>
      <c r="RDO20" s="270"/>
      <c r="RDP20" s="270"/>
      <c r="RDQ20" s="270"/>
      <c r="RDR20" s="270"/>
      <c r="RDS20" s="270"/>
      <c r="RDT20" s="270"/>
      <c r="RDU20" s="270"/>
      <c r="RDV20" s="270"/>
      <c r="RDW20" s="270"/>
      <c r="RDX20" s="270"/>
      <c r="RDY20" s="270"/>
      <c r="RDZ20" s="270"/>
      <c r="REA20" s="270"/>
      <c r="REB20" s="270"/>
      <c r="REC20" s="270"/>
      <c r="RED20" s="270"/>
      <c r="REE20" s="270"/>
      <c r="REF20" s="270"/>
      <c r="REG20" s="270"/>
      <c r="REH20" s="270"/>
      <c r="REI20" s="270"/>
      <c r="REJ20" s="270"/>
      <c r="REK20" s="270"/>
      <c r="REL20" s="270"/>
      <c r="REM20" s="270"/>
      <c r="REN20" s="270"/>
      <c r="REO20" s="270"/>
      <c r="REP20" s="270"/>
      <c r="REQ20" s="270"/>
      <c r="RER20" s="270"/>
      <c r="RES20" s="270"/>
      <c r="RET20" s="270"/>
      <c r="REU20" s="270"/>
      <c r="REV20" s="270"/>
      <c r="REW20" s="270"/>
      <c r="REX20" s="270"/>
      <c r="REY20" s="270"/>
      <c r="REZ20" s="270"/>
      <c r="RFA20" s="270"/>
      <c r="RFB20" s="270"/>
      <c r="RFC20" s="270"/>
      <c r="RFD20" s="270"/>
      <c r="RFE20" s="270"/>
      <c r="RFF20" s="270"/>
      <c r="RFG20" s="270"/>
      <c r="RFH20" s="270"/>
      <c r="RFI20" s="270"/>
      <c r="RFJ20" s="270"/>
      <c r="RFK20" s="270"/>
      <c r="RFL20" s="270"/>
      <c r="RFM20" s="270"/>
      <c r="RFN20" s="270"/>
      <c r="RFO20" s="270"/>
      <c r="RFP20" s="270"/>
      <c r="RFQ20" s="270"/>
      <c r="RFR20" s="270"/>
      <c r="RFS20" s="270"/>
      <c r="RFT20" s="270"/>
      <c r="RFU20" s="270"/>
      <c r="RFV20" s="270"/>
      <c r="RFW20" s="270"/>
      <c r="RFX20" s="270"/>
      <c r="RFY20" s="270"/>
      <c r="RFZ20" s="270"/>
      <c r="RGA20" s="270"/>
      <c r="RGB20" s="270"/>
      <c r="RGC20" s="270"/>
      <c r="RGD20" s="270"/>
      <c r="RGE20" s="270"/>
      <c r="RGF20" s="270"/>
      <c r="RGG20" s="270"/>
      <c r="RGH20" s="270"/>
      <c r="RGI20" s="270"/>
      <c r="RGJ20" s="270"/>
      <c r="RGK20" s="270"/>
      <c r="RGL20" s="270"/>
      <c r="RGM20" s="270"/>
      <c r="RGN20" s="270"/>
      <c r="RGO20" s="270"/>
      <c r="RGP20" s="270"/>
      <c r="RGQ20" s="270"/>
      <c r="RGR20" s="270"/>
      <c r="RGS20" s="270"/>
      <c r="RGT20" s="270"/>
      <c r="RGU20" s="270"/>
      <c r="RGV20" s="270"/>
      <c r="RGW20" s="270"/>
      <c r="RGX20" s="270"/>
      <c r="RGY20" s="270"/>
      <c r="RGZ20" s="270"/>
      <c r="RHA20" s="270"/>
      <c r="RHB20" s="270"/>
      <c r="RHC20" s="270"/>
      <c r="RHD20" s="270"/>
      <c r="RHE20" s="270"/>
      <c r="RHF20" s="270"/>
      <c r="RHG20" s="270"/>
      <c r="RHH20" s="270"/>
      <c r="RHI20" s="270"/>
      <c r="RHJ20" s="270"/>
      <c r="RHK20" s="270"/>
      <c r="RHL20" s="270"/>
      <c r="RHM20" s="270"/>
      <c r="RHN20" s="270"/>
      <c r="RHO20" s="270"/>
      <c r="RHP20" s="270"/>
      <c r="RHQ20" s="270"/>
      <c r="RHR20" s="270"/>
      <c r="RHS20" s="270"/>
      <c r="RHT20" s="270"/>
      <c r="RHU20" s="270"/>
      <c r="RHV20" s="270"/>
      <c r="RHW20" s="270"/>
      <c r="RHX20" s="270"/>
      <c r="RHY20" s="270"/>
      <c r="RHZ20" s="270"/>
      <c r="RIA20" s="270"/>
      <c r="RIB20" s="270"/>
      <c r="RIC20" s="270"/>
      <c r="RID20" s="270"/>
      <c r="RIE20" s="270"/>
      <c r="RIF20" s="270"/>
      <c r="RIG20" s="270"/>
      <c r="RIH20" s="270"/>
      <c r="RII20" s="270"/>
      <c r="RIJ20" s="270"/>
      <c r="RIK20" s="270"/>
      <c r="RIL20" s="270"/>
      <c r="RIM20" s="270"/>
      <c r="RIN20" s="270"/>
      <c r="RIO20" s="270"/>
      <c r="RIP20" s="270"/>
      <c r="RIQ20" s="270"/>
      <c r="RIR20" s="270"/>
      <c r="RIS20" s="270"/>
      <c r="RIT20" s="270"/>
      <c r="RIU20" s="270"/>
      <c r="RIV20" s="270"/>
      <c r="RIW20" s="270"/>
      <c r="RIX20" s="270"/>
      <c r="RIY20" s="270"/>
      <c r="RIZ20" s="270"/>
      <c r="RJA20" s="270"/>
      <c r="RJB20" s="270"/>
      <c r="RJC20" s="270"/>
      <c r="RJD20" s="270"/>
      <c r="RJE20" s="270"/>
      <c r="RJF20" s="270"/>
      <c r="RJG20" s="270"/>
      <c r="RJH20" s="270"/>
      <c r="RJI20" s="270"/>
      <c r="RJJ20" s="270"/>
      <c r="RJK20" s="270"/>
      <c r="RJL20" s="270"/>
      <c r="RJM20" s="270"/>
      <c r="RJN20" s="270"/>
      <c r="RJO20" s="270"/>
      <c r="RJP20" s="270"/>
      <c r="RJQ20" s="270"/>
      <c r="RJR20" s="270"/>
      <c r="RJS20" s="270"/>
      <c r="RJT20" s="270"/>
      <c r="RJU20" s="270"/>
      <c r="RJV20" s="270"/>
      <c r="RJW20" s="270"/>
      <c r="RJX20" s="270"/>
      <c r="RJY20" s="270"/>
      <c r="RJZ20" s="270"/>
      <c r="RKA20" s="270"/>
      <c r="RKB20" s="270"/>
      <c r="RKC20" s="270"/>
      <c r="RKD20" s="270"/>
      <c r="RKE20" s="270"/>
      <c r="RKF20" s="270"/>
      <c r="RKG20" s="270"/>
      <c r="RKH20" s="270"/>
      <c r="RKI20" s="270"/>
      <c r="RKJ20" s="270"/>
      <c r="RKK20" s="270"/>
      <c r="RKL20" s="270"/>
      <c r="RKM20" s="270"/>
      <c r="RKN20" s="270"/>
      <c r="RKO20" s="270"/>
      <c r="RKP20" s="270"/>
      <c r="RKQ20" s="270"/>
      <c r="RKR20" s="270"/>
      <c r="RKS20" s="270"/>
      <c r="RKT20" s="270"/>
      <c r="RKU20" s="270"/>
      <c r="RKV20" s="270"/>
      <c r="RKW20" s="270"/>
      <c r="RKX20" s="270"/>
      <c r="RKY20" s="270"/>
      <c r="RKZ20" s="270"/>
      <c r="RLA20" s="270"/>
      <c r="RLB20" s="270"/>
      <c r="RLC20" s="270"/>
      <c r="RLD20" s="270"/>
      <c r="RLE20" s="270"/>
      <c r="RLF20" s="270"/>
      <c r="RLG20" s="270"/>
      <c r="RLH20" s="270"/>
      <c r="RLI20" s="270"/>
      <c r="RLJ20" s="270"/>
      <c r="RLK20" s="270"/>
      <c r="RLL20" s="270"/>
      <c r="RLM20" s="270"/>
      <c r="RLN20" s="270"/>
      <c r="RLO20" s="270"/>
      <c r="RLP20" s="270"/>
      <c r="RLQ20" s="270"/>
      <c r="RLR20" s="270"/>
      <c r="RLS20" s="270"/>
      <c r="RLT20" s="270"/>
      <c r="RLU20" s="270"/>
      <c r="RLV20" s="270"/>
      <c r="RLW20" s="270"/>
      <c r="RLX20" s="270"/>
      <c r="RLY20" s="270"/>
      <c r="RLZ20" s="270"/>
      <c r="RMA20" s="270"/>
      <c r="RMB20" s="270"/>
      <c r="RMC20" s="270"/>
      <c r="RMD20" s="270"/>
      <c r="RME20" s="270"/>
      <c r="RMF20" s="270"/>
      <c r="RMG20" s="270"/>
      <c r="RMH20" s="270"/>
      <c r="RMI20" s="270"/>
      <c r="RMJ20" s="270"/>
      <c r="RMK20" s="270"/>
      <c r="RML20" s="270"/>
      <c r="RMM20" s="270"/>
      <c r="RMN20" s="270"/>
      <c r="RMO20" s="270"/>
      <c r="RMP20" s="270"/>
      <c r="RMQ20" s="270"/>
      <c r="RMR20" s="270"/>
      <c r="RMS20" s="270"/>
      <c r="RMT20" s="270"/>
      <c r="RMU20" s="270"/>
      <c r="RMV20" s="270"/>
      <c r="RMW20" s="270"/>
      <c r="RMX20" s="270"/>
      <c r="RMY20" s="270"/>
      <c r="RMZ20" s="270"/>
      <c r="RNA20" s="270"/>
      <c r="RNB20" s="270"/>
      <c r="RNC20" s="270"/>
      <c r="RND20" s="270"/>
      <c r="RNE20" s="270"/>
      <c r="RNF20" s="270"/>
      <c r="RNG20" s="270"/>
      <c r="RNH20" s="270"/>
      <c r="RNI20" s="270"/>
      <c r="RNJ20" s="270"/>
      <c r="RNK20" s="270"/>
      <c r="RNL20" s="270"/>
      <c r="RNM20" s="270"/>
      <c r="RNN20" s="270"/>
      <c r="RNO20" s="270"/>
      <c r="RNP20" s="270"/>
      <c r="RNQ20" s="270"/>
      <c r="RNR20" s="270"/>
      <c r="RNS20" s="270"/>
      <c r="RNT20" s="270"/>
      <c r="RNU20" s="270"/>
      <c r="RNV20" s="270"/>
      <c r="RNW20" s="270"/>
      <c r="RNX20" s="270"/>
      <c r="RNY20" s="270"/>
      <c r="RNZ20" s="270"/>
      <c r="ROA20" s="270"/>
      <c r="ROB20" s="270"/>
      <c r="ROC20" s="270"/>
      <c r="ROD20" s="270"/>
      <c r="ROE20" s="270"/>
      <c r="ROF20" s="270"/>
      <c r="ROG20" s="270"/>
      <c r="ROH20" s="270"/>
      <c r="ROI20" s="270"/>
      <c r="ROJ20" s="270"/>
      <c r="ROK20" s="270"/>
      <c r="ROL20" s="270"/>
      <c r="ROM20" s="270"/>
      <c r="RON20" s="270"/>
      <c r="ROO20" s="270"/>
      <c r="ROP20" s="270"/>
      <c r="ROQ20" s="270"/>
      <c r="ROR20" s="270"/>
      <c r="ROS20" s="270"/>
      <c r="ROT20" s="270"/>
      <c r="ROU20" s="270"/>
      <c r="ROV20" s="270"/>
      <c r="ROW20" s="270"/>
      <c r="ROX20" s="270"/>
      <c r="ROY20" s="270"/>
      <c r="ROZ20" s="270"/>
      <c r="RPA20" s="270"/>
      <c r="RPB20" s="270"/>
      <c r="RPC20" s="270"/>
      <c r="RPD20" s="270"/>
      <c r="RPE20" s="270"/>
      <c r="RPF20" s="270"/>
      <c r="RPG20" s="270"/>
      <c r="RPH20" s="270"/>
      <c r="RPI20" s="270"/>
      <c r="RPJ20" s="270"/>
      <c r="RPK20" s="270"/>
      <c r="RPL20" s="270"/>
      <c r="RPM20" s="270"/>
      <c r="RPN20" s="270"/>
      <c r="RPO20" s="270"/>
      <c r="RPP20" s="270"/>
      <c r="RPQ20" s="270"/>
      <c r="RPR20" s="270"/>
      <c r="RPS20" s="270"/>
      <c r="RPT20" s="270"/>
      <c r="RPU20" s="270"/>
      <c r="RPV20" s="270"/>
      <c r="RPW20" s="270"/>
      <c r="RPX20" s="270"/>
      <c r="RPY20" s="270"/>
      <c r="RPZ20" s="270"/>
      <c r="RQA20" s="270"/>
      <c r="RQB20" s="270"/>
      <c r="RQC20" s="270"/>
      <c r="RQD20" s="270"/>
      <c r="RQE20" s="270"/>
      <c r="RQF20" s="270"/>
      <c r="RQG20" s="270"/>
      <c r="RQH20" s="270"/>
      <c r="RQI20" s="270"/>
      <c r="RQJ20" s="270"/>
      <c r="RQK20" s="270"/>
      <c r="RQL20" s="270"/>
      <c r="RQM20" s="270"/>
      <c r="RQN20" s="270"/>
      <c r="RQO20" s="270"/>
      <c r="RQP20" s="270"/>
      <c r="RQQ20" s="270"/>
      <c r="RQR20" s="270"/>
      <c r="RQS20" s="270"/>
      <c r="RQT20" s="270"/>
      <c r="RQU20" s="270"/>
      <c r="RQV20" s="270"/>
      <c r="RQW20" s="270"/>
      <c r="RQX20" s="270"/>
      <c r="RQY20" s="270"/>
      <c r="RQZ20" s="270"/>
      <c r="RRA20" s="270"/>
      <c r="RRB20" s="270"/>
      <c r="RRC20" s="270"/>
      <c r="RRD20" s="270"/>
      <c r="RRE20" s="270"/>
      <c r="RRF20" s="270"/>
      <c r="RRG20" s="270"/>
      <c r="RRH20" s="270"/>
      <c r="RRI20" s="270"/>
      <c r="RRJ20" s="270"/>
      <c r="RRK20" s="270"/>
      <c r="RRL20" s="270"/>
      <c r="RRM20" s="270"/>
      <c r="RRN20" s="270"/>
      <c r="RRO20" s="270"/>
      <c r="RRP20" s="270"/>
      <c r="RRQ20" s="270"/>
      <c r="RRR20" s="270"/>
      <c r="RRS20" s="270"/>
      <c r="RRT20" s="270"/>
      <c r="RRU20" s="270"/>
      <c r="RRV20" s="270"/>
      <c r="RRW20" s="270"/>
      <c r="RRX20" s="270"/>
      <c r="RRY20" s="270"/>
      <c r="RRZ20" s="270"/>
      <c r="RSA20" s="270"/>
      <c r="RSB20" s="270"/>
      <c r="RSC20" s="270"/>
      <c r="RSD20" s="270"/>
      <c r="RSE20" s="270"/>
      <c r="RSF20" s="270"/>
      <c r="RSG20" s="270"/>
      <c r="RSH20" s="270"/>
      <c r="RSI20" s="270"/>
      <c r="RSJ20" s="270"/>
      <c r="RSK20" s="270"/>
      <c r="RSL20" s="270"/>
      <c r="RSM20" s="270"/>
      <c r="RSN20" s="270"/>
      <c r="RSO20" s="270"/>
      <c r="RSP20" s="270"/>
      <c r="RSQ20" s="270"/>
      <c r="RSR20" s="270"/>
      <c r="RSS20" s="270"/>
      <c r="RST20" s="270"/>
      <c r="RSU20" s="270"/>
      <c r="RSV20" s="270"/>
      <c r="RSW20" s="270"/>
      <c r="RSX20" s="270"/>
      <c r="RSY20" s="270"/>
      <c r="RSZ20" s="270"/>
      <c r="RTA20" s="270"/>
      <c r="RTB20" s="270"/>
      <c r="RTC20" s="270"/>
      <c r="RTD20" s="270"/>
      <c r="RTE20" s="270"/>
      <c r="RTF20" s="270"/>
      <c r="RTG20" s="270"/>
      <c r="RTH20" s="270"/>
      <c r="RTI20" s="270"/>
      <c r="RTJ20" s="270"/>
      <c r="RTK20" s="270"/>
      <c r="RTL20" s="270"/>
      <c r="RTM20" s="270"/>
      <c r="RTN20" s="270"/>
      <c r="RTO20" s="270"/>
      <c r="RTP20" s="270"/>
      <c r="RTQ20" s="270"/>
      <c r="RTR20" s="270"/>
      <c r="RTS20" s="270"/>
      <c r="RTT20" s="270"/>
      <c r="RTU20" s="270"/>
      <c r="RTV20" s="270"/>
      <c r="RTW20" s="270"/>
      <c r="RTX20" s="270"/>
      <c r="RTY20" s="270"/>
      <c r="RTZ20" s="270"/>
      <c r="RUA20" s="270"/>
      <c r="RUB20" s="270"/>
      <c r="RUC20" s="270"/>
      <c r="RUD20" s="270"/>
      <c r="RUE20" s="270"/>
      <c r="RUF20" s="270"/>
      <c r="RUG20" s="270"/>
      <c r="RUH20" s="270"/>
      <c r="RUI20" s="270"/>
      <c r="RUJ20" s="270"/>
      <c r="RUK20" s="270"/>
      <c r="RUL20" s="270"/>
      <c r="RUM20" s="270"/>
      <c r="RUN20" s="270"/>
      <c r="RUO20" s="270"/>
      <c r="RUP20" s="270"/>
      <c r="RUQ20" s="270"/>
      <c r="RUR20" s="270"/>
      <c r="RUS20" s="270"/>
      <c r="RUT20" s="270"/>
      <c r="RUU20" s="270"/>
      <c r="RUV20" s="270"/>
      <c r="RUW20" s="270"/>
      <c r="RUX20" s="270"/>
      <c r="RUY20" s="270"/>
      <c r="RUZ20" s="270"/>
      <c r="RVA20" s="270"/>
      <c r="RVB20" s="270"/>
      <c r="RVC20" s="270"/>
      <c r="RVD20" s="270"/>
      <c r="RVE20" s="270"/>
      <c r="RVF20" s="270"/>
      <c r="RVG20" s="270"/>
      <c r="RVH20" s="270"/>
      <c r="RVI20" s="270"/>
      <c r="RVJ20" s="270"/>
      <c r="RVK20" s="270"/>
      <c r="RVL20" s="270"/>
      <c r="RVM20" s="270"/>
      <c r="RVN20" s="270"/>
      <c r="RVO20" s="270"/>
      <c r="RVP20" s="270"/>
      <c r="RVQ20" s="270"/>
      <c r="RVR20" s="270"/>
      <c r="RVS20" s="270"/>
      <c r="RVT20" s="270"/>
      <c r="RVU20" s="270"/>
      <c r="RVV20" s="270"/>
      <c r="RVW20" s="270"/>
      <c r="RVX20" s="270"/>
      <c r="RVY20" s="270"/>
      <c r="RVZ20" s="270"/>
      <c r="RWA20" s="270"/>
      <c r="RWB20" s="270"/>
      <c r="RWC20" s="270"/>
      <c r="RWD20" s="270"/>
      <c r="RWE20" s="270"/>
      <c r="RWF20" s="270"/>
      <c r="RWG20" s="270"/>
      <c r="RWH20" s="270"/>
      <c r="RWI20" s="270"/>
      <c r="RWJ20" s="270"/>
      <c r="RWK20" s="270"/>
      <c r="RWL20" s="270"/>
      <c r="RWM20" s="270"/>
      <c r="RWN20" s="270"/>
      <c r="RWO20" s="270"/>
      <c r="RWP20" s="270"/>
      <c r="RWQ20" s="270"/>
      <c r="RWR20" s="270"/>
      <c r="RWS20" s="270"/>
      <c r="RWT20" s="270"/>
      <c r="RWU20" s="270"/>
      <c r="RWV20" s="270"/>
      <c r="RWW20" s="270"/>
      <c r="RWX20" s="270"/>
      <c r="RWY20" s="270"/>
      <c r="RWZ20" s="270"/>
      <c r="RXA20" s="270"/>
      <c r="RXB20" s="270"/>
      <c r="RXC20" s="270"/>
      <c r="RXD20" s="270"/>
      <c r="RXE20" s="270"/>
      <c r="RXF20" s="270"/>
      <c r="RXG20" s="270"/>
      <c r="RXH20" s="270"/>
      <c r="RXI20" s="270"/>
      <c r="RXJ20" s="270"/>
      <c r="RXK20" s="270"/>
      <c r="RXL20" s="270"/>
      <c r="RXM20" s="270"/>
      <c r="RXN20" s="270"/>
      <c r="RXO20" s="270"/>
      <c r="RXP20" s="270"/>
      <c r="RXQ20" s="270"/>
      <c r="RXR20" s="270"/>
      <c r="RXS20" s="270"/>
      <c r="RXT20" s="270"/>
      <c r="RXU20" s="270"/>
      <c r="RXV20" s="270"/>
      <c r="RXW20" s="270"/>
      <c r="RXX20" s="270"/>
      <c r="RXY20" s="270"/>
      <c r="RXZ20" s="270"/>
      <c r="RYA20" s="270"/>
      <c r="RYB20" s="270"/>
      <c r="RYC20" s="270"/>
      <c r="RYD20" s="270"/>
      <c r="RYE20" s="270"/>
      <c r="RYF20" s="270"/>
      <c r="RYG20" s="270"/>
      <c r="RYH20" s="270"/>
      <c r="RYI20" s="270"/>
      <c r="RYJ20" s="270"/>
      <c r="RYK20" s="270"/>
      <c r="RYL20" s="270"/>
      <c r="RYM20" s="270"/>
      <c r="RYN20" s="270"/>
      <c r="RYO20" s="270"/>
      <c r="RYP20" s="270"/>
      <c r="RYQ20" s="270"/>
      <c r="RYR20" s="270"/>
      <c r="RYS20" s="270"/>
      <c r="RYT20" s="270"/>
      <c r="RYU20" s="270"/>
      <c r="RYV20" s="270"/>
      <c r="RYW20" s="270"/>
      <c r="RYX20" s="270"/>
      <c r="RYY20" s="270"/>
      <c r="RYZ20" s="270"/>
      <c r="RZA20" s="270"/>
      <c r="RZB20" s="270"/>
      <c r="RZC20" s="270"/>
      <c r="RZD20" s="270"/>
      <c r="RZE20" s="270"/>
      <c r="RZF20" s="270"/>
      <c r="RZG20" s="270"/>
      <c r="RZH20" s="270"/>
      <c r="RZI20" s="270"/>
      <c r="RZJ20" s="270"/>
      <c r="RZK20" s="270"/>
      <c r="RZL20" s="270"/>
      <c r="RZM20" s="270"/>
      <c r="RZN20" s="270"/>
      <c r="RZO20" s="270"/>
      <c r="RZP20" s="270"/>
      <c r="RZQ20" s="270"/>
      <c r="RZR20" s="270"/>
      <c r="RZS20" s="270"/>
      <c r="RZT20" s="270"/>
      <c r="RZU20" s="270"/>
      <c r="RZV20" s="270"/>
      <c r="RZW20" s="270"/>
      <c r="RZX20" s="270"/>
      <c r="RZY20" s="270"/>
      <c r="RZZ20" s="270"/>
      <c r="SAA20" s="270"/>
      <c r="SAB20" s="270"/>
      <c r="SAC20" s="270"/>
      <c r="SAD20" s="270"/>
      <c r="SAE20" s="270"/>
      <c r="SAF20" s="270"/>
      <c r="SAG20" s="270"/>
      <c r="SAH20" s="270"/>
      <c r="SAI20" s="270"/>
      <c r="SAJ20" s="270"/>
      <c r="SAK20" s="270"/>
      <c r="SAL20" s="270"/>
      <c r="SAM20" s="270"/>
      <c r="SAN20" s="270"/>
      <c r="SAO20" s="270"/>
      <c r="SAP20" s="270"/>
      <c r="SAQ20" s="270"/>
      <c r="SAR20" s="270"/>
      <c r="SAS20" s="270"/>
      <c r="SAT20" s="270"/>
      <c r="SAU20" s="270"/>
      <c r="SAV20" s="270"/>
      <c r="SAW20" s="270"/>
      <c r="SAX20" s="270"/>
      <c r="SAY20" s="270"/>
      <c r="SAZ20" s="270"/>
      <c r="SBA20" s="270"/>
      <c r="SBB20" s="270"/>
      <c r="SBC20" s="270"/>
      <c r="SBD20" s="270"/>
      <c r="SBE20" s="270"/>
      <c r="SBF20" s="270"/>
      <c r="SBG20" s="270"/>
      <c r="SBH20" s="270"/>
      <c r="SBI20" s="270"/>
      <c r="SBJ20" s="270"/>
      <c r="SBK20" s="270"/>
      <c r="SBL20" s="270"/>
      <c r="SBM20" s="270"/>
      <c r="SBN20" s="270"/>
      <c r="SBO20" s="270"/>
      <c r="SBP20" s="270"/>
      <c r="SBQ20" s="270"/>
      <c r="SBR20" s="270"/>
      <c r="SBS20" s="270"/>
      <c r="SBT20" s="270"/>
      <c r="SBU20" s="270"/>
      <c r="SBV20" s="270"/>
      <c r="SBW20" s="270"/>
      <c r="SBX20" s="270"/>
      <c r="SBY20" s="270"/>
      <c r="SBZ20" s="270"/>
      <c r="SCA20" s="270"/>
      <c r="SCB20" s="270"/>
      <c r="SCC20" s="270"/>
      <c r="SCD20" s="270"/>
      <c r="SCE20" s="270"/>
      <c r="SCF20" s="270"/>
      <c r="SCG20" s="270"/>
      <c r="SCH20" s="270"/>
      <c r="SCI20" s="270"/>
      <c r="SCJ20" s="270"/>
      <c r="SCK20" s="270"/>
      <c r="SCL20" s="270"/>
      <c r="SCM20" s="270"/>
      <c r="SCN20" s="270"/>
      <c r="SCO20" s="270"/>
      <c r="SCP20" s="270"/>
      <c r="SCQ20" s="270"/>
      <c r="SCR20" s="270"/>
      <c r="SCS20" s="270"/>
      <c r="SCT20" s="270"/>
      <c r="SCU20" s="270"/>
      <c r="SCV20" s="270"/>
      <c r="SCW20" s="270"/>
      <c r="SCX20" s="270"/>
      <c r="SCY20" s="270"/>
      <c r="SCZ20" s="270"/>
      <c r="SDA20" s="270"/>
      <c r="SDB20" s="270"/>
      <c r="SDC20" s="270"/>
      <c r="SDD20" s="270"/>
      <c r="SDE20" s="270"/>
      <c r="SDF20" s="270"/>
      <c r="SDG20" s="270"/>
      <c r="SDH20" s="270"/>
      <c r="SDI20" s="270"/>
      <c r="SDJ20" s="270"/>
      <c r="SDK20" s="270"/>
      <c r="SDL20" s="270"/>
      <c r="SDM20" s="270"/>
      <c r="SDN20" s="270"/>
      <c r="SDO20" s="270"/>
      <c r="SDP20" s="270"/>
      <c r="SDQ20" s="270"/>
      <c r="SDR20" s="270"/>
      <c r="SDS20" s="270"/>
      <c r="SDT20" s="270"/>
      <c r="SDU20" s="270"/>
      <c r="SDV20" s="270"/>
      <c r="SDW20" s="270"/>
      <c r="SDX20" s="270"/>
      <c r="SDY20" s="270"/>
      <c r="SDZ20" s="270"/>
      <c r="SEA20" s="270"/>
      <c r="SEB20" s="270"/>
      <c r="SEC20" s="270"/>
      <c r="SED20" s="270"/>
      <c r="SEE20" s="270"/>
      <c r="SEF20" s="270"/>
      <c r="SEG20" s="270"/>
      <c r="SEH20" s="270"/>
      <c r="SEI20" s="270"/>
      <c r="SEJ20" s="270"/>
      <c r="SEK20" s="270"/>
      <c r="SEL20" s="270"/>
      <c r="SEM20" s="270"/>
      <c r="SEN20" s="270"/>
      <c r="SEO20" s="270"/>
      <c r="SEP20" s="270"/>
      <c r="SEQ20" s="270"/>
      <c r="SER20" s="270"/>
      <c r="SES20" s="270"/>
      <c r="SET20" s="270"/>
      <c r="SEU20" s="270"/>
      <c r="SEV20" s="270"/>
      <c r="SEW20" s="270"/>
      <c r="SEX20" s="270"/>
      <c r="SEY20" s="270"/>
      <c r="SEZ20" s="270"/>
      <c r="SFA20" s="270"/>
      <c r="SFB20" s="270"/>
      <c r="SFC20" s="270"/>
      <c r="SFD20" s="270"/>
      <c r="SFE20" s="270"/>
      <c r="SFF20" s="270"/>
      <c r="SFG20" s="270"/>
      <c r="SFH20" s="270"/>
      <c r="SFI20" s="270"/>
      <c r="SFJ20" s="270"/>
      <c r="SFK20" s="270"/>
      <c r="SFL20" s="270"/>
      <c r="SFM20" s="270"/>
      <c r="SFN20" s="270"/>
      <c r="SFO20" s="270"/>
      <c r="SFP20" s="270"/>
      <c r="SFQ20" s="270"/>
      <c r="SFR20" s="270"/>
      <c r="SFS20" s="270"/>
      <c r="SFT20" s="270"/>
      <c r="SFU20" s="270"/>
      <c r="SFV20" s="270"/>
      <c r="SFW20" s="270"/>
      <c r="SFX20" s="270"/>
      <c r="SFY20" s="270"/>
      <c r="SFZ20" s="270"/>
      <c r="SGA20" s="270"/>
      <c r="SGB20" s="270"/>
      <c r="SGC20" s="270"/>
      <c r="SGD20" s="270"/>
      <c r="SGE20" s="270"/>
      <c r="SGF20" s="270"/>
      <c r="SGG20" s="270"/>
      <c r="SGH20" s="270"/>
      <c r="SGI20" s="270"/>
      <c r="SGJ20" s="270"/>
      <c r="SGK20" s="270"/>
      <c r="SGL20" s="270"/>
      <c r="SGM20" s="270"/>
      <c r="SGN20" s="270"/>
      <c r="SGO20" s="270"/>
      <c r="SGP20" s="270"/>
      <c r="SGQ20" s="270"/>
      <c r="SGR20" s="270"/>
      <c r="SGS20" s="270"/>
      <c r="SGT20" s="270"/>
      <c r="SGU20" s="270"/>
      <c r="SGV20" s="270"/>
      <c r="SGW20" s="270"/>
      <c r="SGX20" s="270"/>
      <c r="SGY20" s="270"/>
      <c r="SGZ20" s="270"/>
      <c r="SHA20" s="270"/>
      <c r="SHB20" s="270"/>
      <c r="SHC20" s="270"/>
      <c r="SHD20" s="270"/>
      <c r="SHE20" s="270"/>
      <c r="SHF20" s="270"/>
      <c r="SHG20" s="270"/>
      <c r="SHH20" s="270"/>
      <c r="SHI20" s="270"/>
      <c r="SHJ20" s="270"/>
      <c r="SHK20" s="270"/>
      <c r="SHL20" s="270"/>
      <c r="SHM20" s="270"/>
      <c r="SHN20" s="270"/>
      <c r="SHO20" s="270"/>
      <c r="SHP20" s="270"/>
      <c r="SHQ20" s="270"/>
      <c r="SHR20" s="270"/>
      <c r="SHS20" s="270"/>
      <c r="SHT20" s="270"/>
      <c r="SHU20" s="270"/>
      <c r="SHV20" s="270"/>
      <c r="SHW20" s="270"/>
      <c r="SHX20" s="270"/>
      <c r="SHY20" s="270"/>
      <c r="SHZ20" s="270"/>
      <c r="SIA20" s="270"/>
      <c r="SIB20" s="270"/>
      <c r="SIC20" s="270"/>
      <c r="SID20" s="270"/>
      <c r="SIE20" s="270"/>
      <c r="SIF20" s="270"/>
      <c r="SIG20" s="270"/>
      <c r="SIH20" s="270"/>
      <c r="SII20" s="270"/>
      <c r="SIJ20" s="270"/>
      <c r="SIK20" s="270"/>
      <c r="SIL20" s="270"/>
      <c r="SIM20" s="270"/>
      <c r="SIN20" s="270"/>
      <c r="SIO20" s="270"/>
      <c r="SIP20" s="270"/>
      <c r="SIQ20" s="270"/>
      <c r="SIR20" s="270"/>
      <c r="SIS20" s="270"/>
      <c r="SIT20" s="270"/>
      <c r="SIU20" s="270"/>
      <c r="SIV20" s="270"/>
      <c r="SIW20" s="270"/>
      <c r="SIX20" s="270"/>
      <c r="SIY20" s="270"/>
      <c r="SIZ20" s="270"/>
      <c r="SJA20" s="270"/>
      <c r="SJB20" s="270"/>
      <c r="SJC20" s="270"/>
      <c r="SJD20" s="270"/>
      <c r="SJE20" s="270"/>
      <c r="SJF20" s="270"/>
      <c r="SJG20" s="270"/>
      <c r="SJH20" s="270"/>
      <c r="SJI20" s="270"/>
      <c r="SJJ20" s="270"/>
      <c r="SJK20" s="270"/>
      <c r="SJL20" s="270"/>
      <c r="SJM20" s="270"/>
      <c r="SJN20" s="270"/>
      <c r="SJO20" s="270"/>
      <c r="SJP20" s="270"/>
      <c r="SJQ20" s="270"/>
      <c r="SJR20" s="270"/>
      <c r="SJS20" s="270"/>
      <c r="SJT20" s="270"/>
      <c r="SJU20" s="270"/>
      <c r="SJV20" s="270"/>
      <c r="SJW20" s="270"/>
      <c r="SJX20" s="270"/>
      <c r="SJY20" s="270"/>
      <c r="SJZ20" s="270"/>
      <c r="SKA20" s="270"/>
      <c r="SKB20" s="270"/>
      <c r="SKC20" s="270"/>
      <c r="SKD20" s="270"/>
      <c r="SKE20" s="270"/>
      <c r="SKF20" s="270"/>
      <c r="SKG20" s="270"/>
      <c r="SKH20" s="270"/>
      <c r="SKI20" s="270"/>
      <c r="SKJ20" s="270"/>
      <c r="SKK20" s="270"/>
      <c r="SKL20" s="270"/>
      <c r="SKM20" s="270"/>
      <c r="SKN20" s="270"/>
      <c r="SKO20" s="270"/>
      <c r="SKP20" s="270"/>
      <c r="SKQ20" s="270"/>
      <c r="SKR20" s="270"/>
      <c r="SKS20" s="270"/>
      <c r="SKT20" s="270"/>
      <c r="SKU20" s="270"/>
      <c r="SKV20" s="270"/>
      <c r="SKW20" s="270"/>
      <c r="SKX20" s="270"/>
      <c r="SKY20" s="270"/>
      <c r="SKZ20" s="270"/>
      <c r="SLA20" s="270"/>
      <c r="SLB20" s="270"/>
      <c r="SLC20" s="270"/>
      <c r="SLD20" s="270"/>
      <c r="SLE20" s="270"/>
      <c r="SLF20" s="270"/>
      <c r="SLG20" s="270"/>
      <c r="SLH20" s="270"/>
      <c r="SLI20" s="270"/>
      <c r="SLJ20" s="270"/>
      <c r="SLK20" s="270"/>
      <c r="SLL20" s="270"/>
      <c r="SLM20" s="270"/>
      <c r="SLN20" s="270"/>
      <c r="SLO20" s="270"/>
      <c r="SLP20" s="270"/>
      <c r="SLQ20" s="270"/>
      <c r="SLR20" s="270"/>
      <c r="SLS20" s="270"/>
      <c r="SLT20" s="270"/>
      <c r="SLU20" s="270"/>
      <c r="SLV20" s="270"/>
      <c r="SLW20" s="270"/>
      <c r="SLX20" s="270"/>
      <c r="SLY20" s="270"/>
      <c r="SLZ20" s="270"/>
      <c r="SMA20" s="270"/>
      <c r="SMB20" s="270"/>
      <c r="SMC20" s="270"/>
      <c r="SMD20" s="270"/>
      <c r="SME20" s="270"/>
      <c r="SMF20" s="270"/>
      <c r="SMG20" s="270"/>
      <c r="SMH20" s="270"/>
      <c r="SMI20" s="270"/>
      <c r="SMJ20" s="270"/>
      <c r="SMK20" s="270"/>
      <c r="SML20" s="270"/>
      <c r="SMM20" s="270"/>
      <c r="SMN20" s="270"/>
      <c r="SMO20" s="270"/>
      <c r="SMP20" s="270"/>
      <c r="SMQ20" s="270"/>
      <c r="SMR20" s="270"/>
      <c r="SMS20" s="270"/>
      <c r="SMT20" s="270"/>
      <c r="SMU20" s="270"/>
      <c r="SMV20" s="270"/>
      <c r="SMW20" s="270"/>
      <c r="SMX20" s="270"/>
      <c r="SMY20" s="270"/>
      <c r="SMZ20" s="270"/>
      <c r="SNA20" s="270"/>
      <c r="SNB20" s="270"/>
      <c r="SNC20" s="270"/>
      <c r="SND20" s="270"/>
      <c r="SNE20" s="270"/>
      <c r="SNF20" s="270"/>
      <c r="SNG20" s="270"/>
      <c r="SNH20" s="270"/>
      <c r="SNI20" s="270"/>
      <c r="SNJ20" s="270"/>
      <c r="SNK20" s="270"/>
      <c r="SNL20" s="270"/>
      <c r="SNM20" s="270"/>
      <c r="SNN20" s="270"/>
      <c r="SNO20" s="270"/>
      <c r="SNP20" s="270"/>
      <c r="SNQ20" s="270"/>
      <c r="SNR20" s="270"/>
      <c r="SNS20" s="270"/>
      <c r="SNT20" s="270"/>
      <c r="SNU20" s="270"/>
      <c r="SNV20" s="270"/>
      <c r="SNW20" s="270"/>
      <c r="SNX20" s="270"/>
      <c r="SNY20" s="270"/>
      <c r="SNZ20" s="270"/>
      <c r="SOA20" s="270"/>
      <c r="SOB20" s="270"/>
      <c r="SOC20" s="270"/>
      <c r="SOD20" s="270"/>
      <c r="SOE20" s="270"/>
      <c r="SOF20" s="270"/>
      <c r="SOG20" s="270"/>
      <c r="SOH20" s="270"/>
      <c r="SOI20" s="270"/>
      <c r="SOJ20" s="270"/>
      <c r="SOK20" s="270"/>
      <c r="SOL20" s="270"/>
      <c r="SOM20" s="270"/>
      <c r="SON20" s="270"/>
      <c r="SOO20" s="270"/>
      <c r="SOP20" s="270"/>
      <c r="SOQ20" s="270"/>
      <c r="SOR20" s="270"/>
      <c r="SOS20" s="270"/>
      <c r="SOT20" s="270"/>
      <c r="SOU20" s="270"/>
      <c r="SOV20" s="270"/>
      <c r="SOW20" s="270"/>
      <c r="SOX20" s="270"/>
      <c r="SOY20" s="270"/>
      <c r="SOZ20" s="270"/>
      <c r="SPA20" s="270"/>
      <c r="SPB20" s="270"/>
      <c r="SPC20" s="270"/>
      <c r="SPD20" s="270"/>
      <c r="SPE20" s="270"/>
      <c r="SPF20" s="270"/>
      <c r="SPG20" s="270"/>
      <c r="SPH20" s="270"/>
      <c r="SPI20" s="270"/>
      <c r="SPJ20" s="270"/>
      <c r="SPK20" s="270"/>
      <c r="SPL20" s="270"/>
      <c r="SPM20" s="270"/>
      <c r="SPN20" s="270"/>
      <c r="SPO20" s="270"/>
      <c r="SPP20" s="270"/>
      <c r="SPQ20" s="270"/>
      <c r="SPR20" s="270"/>
      <c r="SPS20" s="270"/>
      <c r="SPT20" s="270"/>
      <c r="SPU20" s="270"/>
      <c r="SPV20" s="270"/>
      <c r="SPW20" s="270"/>
      <c r="SPX20" s="270"/>
      <c r="SPY20" s="270"/>
      <c r="SPZ20" s="270"/>
      <c r="SQA20" s="270"/>
      <c r="SQB20" s="270"/>
      <c r="SQC20" s="270"/>
      <c r="SQD20" s="270"/>
      <c r="SQE20" s="270"/>
      <c r="SQF20" s="270"/>
      <c r="SQG20" s="270"/>
      <c r="SQH20" s="270"/>
      <c r="SQI20" s="270"/>
      <c r="SQJ20" s="270"/>
      <c r="SQK20" s="270"/>
      <c r="SQL20" s="270"/>
      <c r="SQM20" s="270"/>
      <c r="SQN20" s="270"/>
      <c r="SQO20" s="270"/>
      <c r="SQP20" s="270"/>
      <c r="SQQ20" s="270"/>
      <c r="SQR20" s="270"/>
      <c r="SQS20" s="270"/>
      <c r="SQT20" s="270"/>
      <c r="SQU20" s="270"/>
      <c r="SQV20" s="270"/>
      <c r="SQW20" s="270"/>
      <c r="SQX20" s="270"/>
      <c r="SQY20" s="270"/>
      <c r="SQZ20" s="270"/>
      <c r="SRA20" s="270"/>
      <c r="SRB20" s="270"/>
      <c r="SRC20" s="270"/>
      <c r="SRD20" s="270"/>
      <c r="SRE20" s="270"/>
      <c r="SRF20" s="270"/>
      <c r="SRG20" s="270"/>
      <c r="SRH20" s="270"/>
      <c r="SRI20" s="270"/>
      <c r="SRJ20" s="270"/>
      <c r="SRK20" s="270"/>
      <c r="SRL20" s="270"/>
      <c r="SRM20" s="270"/>
      <c r="SRN20" s="270"/>
      <c r="SRO20" s="270"/>
      <c r="SRP20" s="270"/>
      <c r="SRQ20" s="270"/>
      <c r="SRR20" s="270"/>
      <c r="SRS20" s="270"/>
      <c r="SRT20" s="270"/>
      <c r="SRU20" s="270"/>
      <c r="SRV20" s="270"/>
      <c r="SRW20" s="270"/>
      <c r="SRX20" s="270"/>
      <c r="SRY20" s="270"/>
      <c r="SRZ20" s="270"/>
      <c r="SSA20" s="270"/>
      <c r="SSB20" s="270"/>
      <c r="SSC20" s="270"/>
      <c r="SSD20" s="270"/>
      <c r="SSE20" s="270"/>
      <c r="SSF20" s="270"/>
      <c r="SSG20" s="270"/>
      <c r="SSH20" s="270"/>
      <c r="SSI20" s="270"/>
      <c r="SSJ20" s="270"/>
      <c r="SSK20" s="270"/>
      <c r="SSL20" s="270"/>
      <c r="SSM20" s="270"/>
      <c r="SSN20" s="270"/>
      <c r="SSO20" s="270"/>
      <c r="SSP20" s="270"/>
      <c r="SSQ20" s="270"/>
      <c r="SSR20" s="270"/>
      <c r="SSS20" s="270"/>
      <c r="SST20" s="270"/>
      <c r="SSU20" s="270"/>
      <c r="SSV20" s="270"/>
      <c r="SSW20" s="270"/>
      <c r="SSX20" s="270"/>
      <c r="SSY20" s="270"/>
      <c r="SSZ20" s="270"/>
      <c r="STA20" s="270"/>
      <c r="STB20" s="270"/>
      <c r="STC20" s="270"/>
      <c r="STD20" s="270"/>
      <c r="STE20" s="270"/>
      <c r="STF20" s="270"/>
      <c r="STG20" s="270"/>
      <c r="STH20" s="270"/>
      <c r="STI20" s="270"/>
      <c r="STJ20" s="270"/>
      <c r="STK20" s="270"/>
      <c r="STL20" s="270"/>
      <c r="STM20" s="270"/>
      <c r="STN20" s="270"/>
      <c r="STO20" s="270"/>
      <c r="STP20" s="270"/>
      <c r="STQ20" s="270"/>
      <c r="STR20" s="270"/>
      <c r="STS20" s="270"/>
      <c r="STT20" s="270"/>
      <c r="STU20" s="270"/>
      <c r="STV20" s="270"/>
      <c r="STW20" s="270"/>
      <c r="STX20" s="270"/>
      <c r="STY20" s="270"/>
      <c r="STZ20" s="270"/>
      <c r="SUA20" s="270"/>
      <c r="SUB20" s="270"/>
      <c r="SUC20" s="270"/>
      <c r="SUD20" s="270"/>
      <c r="SUE20" s="270"/>
      <c r="SUF20" s="270"/>
      <c r="SUG20" s="270"/>
      <c r="SUH20" s="270"/>
      <c r="SUI20" s="270"/>
      <c r="SUJ20" s="270"/>
      <c r="SUK20" s="270"/>
      <c r="SUL20" s="270"/>
      <c r="SUM20" s="270"/>
      <c r="SUN20" s="270"/>
      <c r="SUO20" s="270"/>
      <c r="SUP20" s="270"/>
      <c r="SUQ20" s="270"/>
      <c r="SUR20" s="270"/>
      <c r="SUS20" s="270"/>
      <c r="SUT20" s="270"/>
      <c r="SUU20" s="270"/>
      <c r="SUV20" s="270"/>
      <c r="SUW20" s="270"/>
      <c r="SUX20" s="270"/>
      <c r="SUY20" s="270"/>
      <c r="SUZ20" s="270"/>
      <c r="SVA20" s="270"/>
      <c r="SVB20" s="270"/>
      <c r="SVC20" s="270"/>
      <c r="SVD20" s="270"/>
      <c r="SVE20" s="270"/>
      <c r="SVF20" s="270"/>
      <c r="SVG20" s="270"/>
      <c r="SVH20" s="270"/>
      <c r="SVI20" s="270"/>
      <c r="SVJ20" s="270"/>
      <c r="SVK20" s="270"/>
      <c r="SVL20" s="270"/>
      <c r="SVM20" s="270"/>
      <c r="SVN20" s="270"/>
      <c r="SVO20" s="270"/>
      <c r="SVP20" s="270"/>
      <c r="SVQ20" s="270"/>
      <c r="SVR20" s="270"/>
      <c r="SVS20" s="270"/>
      <c r="SVT20" s="270"/>
      <c r="SVU20" s="270"/>
      <c r="SVV20" s="270"/>
      <c r="SVW20" s="270"/>
      <c r="SVX20" s="270"/>
      <c r="SVY20" s="270"/>
      <c r="SVZ20" s="270"/>
      <c r="SWA20" s="270"/>
      <c r="SWB20" s="270"/>
      <c r="SWC20" s="270"/>
      <c r="SWD20" s="270"/>
      <c r="SWE20" s="270"/>
      <c r="SWF20" s="270"/>
      <c r="SWG20" s="270"/>
      <c r="SWH20" s="270"/>
      <c r="SWI20" s="270"/>
      <c r="SWJ20" s="270"/>
      <c r="SWK20" s="270"/>
      <c r="SWL20" s="270"/>
      <c r="SWM20" s="270"/>
      <c r="SWN20" s="270"/>
      <c r="SWO20" s="270"/>
      <c r="SWP20" s="270"/>
      <c r="SWQ20" s="270"/>
      <c r="SWR20" s="270"/>
      <c r="SWS20" s="270"/>
      <c r="SWT20" s="270"/>
      <c r="SWU20" s="270"/>
      <c r="SWV20" s="270"/>
      <c r="SWW20" s="270"/>
      <c r="SWX20" s="270"/>
      <c r="SWY20" s="270"/>
      <c r="SWZ20" s="270"/>
      <c r="SXA20" s="270"/>
      <c r="SXB20" s="270"/>
      <c r="SXC20" s="270"/>
      <c r="SXD20" s="270"/>
      <c r="SXE20" s="270"/>
      <c r="SXF20" s="270"/>
      <c r="SXG20" s="270"/>
      <c r="SXH20" s="270"/>
      <c r="SXI20" s="270"/>
      <c r="SXJ20" s="270"/>
      <c r="SXK20" s="270"/>
      <c r="SXL20" s="270"/>
      <c r="SXM20" s="270"/>
      <c r="SXN20" s="270"/>
      <c r="SXO20" s="270"/>
      <c r="SXP20" s="270"/>
      <c r="SXQ20" s="270"/>
      <c r="SXR20" s="270"/>
      <c r="SXS20" s="270"/>
      <c r="SXT20" s="270"/>
      <c r="SXU20" s="270"/>
      <c r="SXV20" s="270"/>
      <c r="SXW20" s="270"/>
      <c r="SXX20" s="270"/>
      <c r="SXY20" s="270"/>
      <c r="SXZ20" s="270"/>
      <c r="SYA20" s="270"/>
      <c r="SYB20" s="270"/>
      <c r="SYC20" s="270"/>
      <c r="SYD20" s="270"/>
      <c r="SYE20" s="270"/>
      <c r="SYF20" s="270"/>
      <c r="SYG20" s="270"/>
      <c r="SYH20" s="270"/>
      <c r="SYI20" s="270"/>
      <c r="SYJ20" s="270"/>
      <c r="SYK20" s="270"/>
      <c r="SYL20" s="270"/>
      <c r="SYM20" s="270"/>
      <c r="SYN20" s="270"/>
      <c r="SYO20" s="270"/>
      <c r="SYP20" s="270"/>
      <c r="SYQ20" s="270"/>
      <c r="SYR20" s="270"/>
      <c r="SYS20" s="270"/>
      <c r="SYT20" s="270"/>
      <c r="SYU20" s="270"/>
      <c r="SYV20" s="270"/>
      <c r="SYW20" s="270"/>
      <c r="SYX20" s="270"/>
      <c r="SYY20" s="270"/>
      <c r="SYZ20" s="270"/>
      <c r="SZA20" s="270"/>
      <c r="SZB20" s="270"/>
      <c r="SZC20" s="270"/>
      <c r="SZD20" s="270"/>
      <c r="SZE20" s="270"/>
      <c r="SZF20" s="270"/>
      <c r="SZG20" s="270"/>
      <c r="SZH20" s="270"/>
      <c r="SZI20" s="270"/>
      <c r="SZJ20" s="270"/>
      <c r="SZK20" s="270"/>
      <c r="SZL20" s="270"/>
      <c r="SZM20" s="270"/>
      <c r="SZN20" s="270"/>
      <c r="SZO20" s="270"/>
      <c r="SZP20" s="270"/>
      <c r="SZQ20" s="270"/>
      <c r="SZR20" s="270"/>
      <c r="SZS20" s="270"/>
      <c r="SZT20" s="270"/>
      <c r="SZU20" s="270"/>
      <c r="SZV20" s="270"/>
      <c r="SZW20" s="270"/>
      <c r="SZX20" s="270"/>
      <c r="SZY20" s="270"/>
      <c r="SZZ20" s="270"/>
      <c r="TAA20" s="270"/>
      <c r="TAB20" s="270"/>
      <c r="TAC20" s="270"/>
      <c r="TAD20" s="270"/>
      <c r="TAE20" s="270"/>
      <c r="TAF20" s="270"/>
      <c r="TAG20" s="270"/>
      <c r="TAH20" s="270"/>
      <c r="TAI20" s="270"/>
      <c r="TAJ20" s="270"/>
      <c r="TAK20" s="270"/>
      <c r="TAL20" s="270"/>
      <c r="TAM20" s="270"/>
      <c r="TAN20" s="270"/>
      <c r="TAO20" s="270"/>
      <c r="TAP20" s="270"/>
      <c r="TAQ20" s="270"/>
      <c r="TAR20" s="270"/>
      <c r="TAS20" s="270"/>
      <c r="TAT20" s="270"/>
      <c r="TAU20" s="270"/>
      <c r="TAV20" s="270"/>
      <c r="TAW20" s="270"/>
      <c r="TAX20" s="270"/>
      <c r="TAY20" s="270"/>
      <c r="TAZ20" s="270"/>
      <c r="TBA20" s="270"/>
      <c r="TBB20" s="270"/>
      <c r="TBC20" s="270"/>
      <c r="TBD20" s="270"/>
      <c r="TBE20" s="270"/>
      <c r="TBF20" s="270"/>
      <c r="TBG20" s="270"/>
      <c r="TBH20" s="270"/>
      <c r="TBI20" s="270"/>
      <c r="TBJ20" s="270"/>
      <c r="TBK20" s="270"/>
      <c r="TBL20" s="270"/>
      <c r="TBM20" s="270"/>
      <c r="TBN20" s="270"/>
      <c r="TBO20" s="270"/>
      <c r="TBP20" s="270"/>
      <c r="TBQ20" s="270"/>
      <c r="TBR20" s="270"/>
      <c r="TBS20" s="270"/>
      <c r="TBT20" s="270"/>
      <c r="TBU20" s="270"/>
      <c r="TBV20" s="270"/>
      <c r="TBW20" s="270"/>
      <c r="TBX20" s="270"/>
      <c r="TBY20" s="270"/>
      <c r="TBZ20" s="270"/>
      <c r="TCA20" s="270"/>
      <c r="TCB20" s="270"/>
      <c r="TCC20" s="270"/>
      <c r="TCD20" s="270"/>
      <c r="TCE20" s="270"/>
      <c r="TCF20" s="270"/>
      <c r="TCG20" s="270"/>
      <c r="TCH20" s="270"/>
      <c r="TCI20" s="270"/>
      <c r="TCJ20" s="270"/>
      <c r="TCK20" s="270"/>
      <c r="TCL20" s="270"/>
      <c r="TCM20" s="270"/>
      <c r="TCN20" s="270"/>
      <c r="TCO20" s="270"/>
      <c r="TCP20" s="270"/>
      <c r="TCQ20" s="270"/>
      <c r="TCR20" s="270"/>
      <c r="TCS20" s="270"/>
      <c r="TCT20" s="270"/>
      <c r="TCU20" s="270"/>
      <c r="TCV20" s="270"/>
      <c r="TCW20" s="270"/>
      <c r="TCX20" s="270"/>
      <c r="TCY20" s="270"/>
      <c r="TCZ20" s="270"/>
      <c r="TDA20" s="270"/>
      <c r="TDB20" s="270"/>
      <c r="TDC20" s="270"/>
      <c r="TDD20" s="270"/>
      <c r="TDE20" s="270"/>
      <c r="TDF20" s="270"/>
      <c r="TDG20" s="270"/>
      <c r="TDH20" s="270"/>
      <c r="TDI20" s="270"/>
      <c r="TDJ20" s="270"/>
      <c r="TDK20" s="270"/>
      <c r="TDL20" s="270"/>
      <c r="TDM20" s="270"/>
      <c r="TDN20" s="270"/>
      <c r="TDO20" s="270"/>
      <c r="TDP20" s="270"/>
      <c r="TDQ20" s="270"/>
      <c r="TDR20" s="270"/>
      <c r="TDS20" s="270"/>
      <c r="TDT20" s="270"/>
      <c r="TDU20" s="270"/>
      <c r="TDV20" s="270"/>
      <c r="TDW20" s="270"/>
      <c r="TDX20" s="270"/>
      <c r="TDY20" s="270"/>
      <c r="TDZ20" s="270"/>
      <c r="TEA20" s="270"/>
      <c r="TEB20" s="270"/>
      <c r="TEC20" s="270"/>
      <c r="TED20" s="270"/>
      <c r="TEE20" s="270"/>
      <c r="TEF20" s="270"/>
      <c r="TEG20" s="270"/>
      <c r="TEH20" s="270"/>
      <c r="TEI20" s="270"/>
      <c r="TEJ20" s="270"/>
      <c r="TEK20" s="270"/>
      <c r="TEL20" s="270"/>
      <c r="TEM20" s="270"/>
      <c r="TEN20" s="270"/>
      <c r="TEO20" s="270"/>
      <c r="TEP20" s="270"/>
      <c r="TEQ20" s="270"/>
      <c r="TER20" s="270"/>
      <c r="TES20" s="270"/>
      <c r="TET20" s="270"/>
      <c r="TEU20" s="270"/>
      <c r="TEV20" s="270"/>
      <c r="TEW20" s="270"/>
      <c r="TEX20" s="270"/>
      <c r="TEY20" s="270"/>
      <c r="TEZ20" s="270"/>
      <c r="TFA20" s="270"/>
      <c r="TFB20" s="270"/>
      <c r="TFC20" s="270"/>
      <c r="TFD20" s="270"/>
      <c r="TFE20" s="270"/>
      <c r="TFF20" s="270"/>
      <c r="TFG20" s="270"/>
      <c r="TFH20" s="270"/>
      <c r="TFI20" s="270"/>
      <c r="TFJ20" s="270"/>
      <c r="TFK20" s="270"/>
      <c r="TFL20" s="270"/>
      <c r="TFM20" s="270"/>
      <c r="TFN20" s="270"/>
      <c r="TFO20" s="270"/>
      <c r="TFP20" s="270"/>
      <c r="TFQ20" s="270"/>
      <c r="TFR20" s="270"/>
      <c r="TFS20" s="270"/>
      <c r="TFT20" s="270"/>
      <c r="TFU20" s="270"/>
      <c r="TFV20" s="270"/>
      <c r="TFW20" s="270"/>
      <c r="TFX20" s="270"/>
      <c r="TFY20" s="270"/>
      <c r="TFZ20" s="270"/>
      <c r="TGA20" s="270"/>
      <c r="TGB20" s="270"/>
      <c r="TGC20" s="270"/>
      <c r="TGD20" s="270"/>
      <c r="TGE20" s="270"/>
      <c r="TGF20" s="270"/>
      <c r="TGG20" s="270"/>
      <c r="TGH20" s="270"/>
      <c r="TGI20" s="270"/>
      <c r="TGJ20" s="270"/>
      <c r="TGK20" s="270"/>
      <c r="TGL20" s="270"/>
      <c r="TGM20" s="270"/>
      <c r="TGN20" s="270"/>
      <c r="TGO20" s="270"/>
      <c r="TGP20" s="270"/>
      <c r="TGQ20" s="270"/>
      <c r="TGR20" s="270"/>
      <c r="TGS20" s="270"/>
      <c r="TGT20" s="270"/>
      <c r="TGU20" s="270"/>
      <c r="TGV20" s="270"/>
      <c r="TGW20" s="270"/>
      <c r="TGX20" s="270"/>
      <c r="TGY20" s="270"/>
      <c r="TGZ20" s="270"/>
      <c r="THA20" s="270"/>
      <c r="THB20" s="270"/>
      <c r="THC20" s="270"/>
      <c r="THD20" s="270"/>
      <c r="THE20" s="270"/>
      <c r="THF20" s="270"/>
      <c r="THG20" s="270"/>
      <c r="THH20" s="270"/>
      <c r="THI20" s="270"/>
      <c r="THJ20" s="270"/>
      <c r="THK20" s="270"/>
      <c r="THL20" s="270"/>
      <c r="THM20" s="270"/>
      <c r="THN20" s="270"/>
      <c r="THO20" s="270"/>
      <c r="THP20" s="270"/>
      <c r="THQ20" s="270"/>
      <c r="THR20" s="270"/>
      <c r="THS20" s="270"/>
      <c r="THT20" s="270"/>
      <c r="THU20" s="270"/>
      <c r="THV20" s="270"/>
      <c r="THW20" s="270"/>
      <c r="THX20" s="270"/>
      <c r="THY20" s="270"/>
      <c r="THZ20" s="270"/>
      <c r="TIA20" s="270"/>
      <c r="TIB20" s="270"/>
      <c r="TIC20" s="270"/>
      <c r="TID20" s="270"/>
      <c r="TIE20" s="270"/>
      <c r="TIF20" s="270"/>
      <c r="TIG20" s="270"/>
      <c r="TIH20" s="270"/>
      <c r="TII20" s="270"/>
      <c r="TIJ20" s="270"/>
      <c r="TIK20" s="270"/>
      <c r="TIL20" s="270"/>
      <c r="TIM20" s="270"/>
      <c r="TIN20" s="270"/>
      <c r="TIO20" s="270"/>
      <c r="TIP20" s="270"/>
      <c r="TIQ20" s="270"/>
      <c r="TIR20" s="270"/>
      <c r="TIS20" s="270"/>
      <c r="TIT20" s="270"/>
      <c r="TIU20" s="270"/>
      <c r="TIV20" s="270"/>
      <c r="TIW20" s="270"/>
      <c r="TIX20" s="270"/>
      <c r="TIY20" s="270"/>
      <c r="TIZ20" s="270"/>
      <c r="TJA20" s="270"/>
      <c r="TJB20" s="270"/>
      <c r="TJC20" s="270"/>
      <c r="TJD20" s="270"/>
      <c r="TJE20" s="270"/>
      <c r="TJF20" s="270"/>
      <c r="TJG20" s="270"/>
      <c r="TJH20" s="270"/>
      <c r="TJI20" s="270"/>
      <c r="TJJ20" s="270"/>
      <c r="TJK20" s="270"/>
      <c r="TJL20" s="270"/>
      <c r="TJM20" s="270"/>
      <c r="TJN20" s="270"/>
      <c r="TJO20" s="270"/>
      <c r="TJP20" s="270"/>
      <c r="TJQ20" s="270"/>
      <c r="TJR20" s="270"/>
      <c r="TJS20" s="270"/>
      <c r="TJT20" s="270"/>
      <c r="TJU20" s="270"/>
      <c r="TJV20" s="270"/>
      <c r="TJW20" s="270"/>
      <c r="TJX20" s="270"/>
      <c r="TJY20" s="270"/>
      <c r="TJZ20" s="270"/>
      <c r="TKA20" s="270"/>
      <c r="TKB20" s="270"/>
      <c r="TKC20" s="270"/>
      <c r="TKD20" s="270"/>
      <c r="TKE20" s="270"/>
      <c r="TKF20" s="270"/>
      <c r="TKG20" s="270"/>
      <c r="TKH20" s="270"/>
      <c r="TKI20" s="270"/>
      <c r="TKJ20" s="270"/>
      <c r="TKK20" s="270"/>
      <c r="TKL20" s="270"/>
      <c r="TKM20" s="270"/>
      <c r="TKN20" s="270"/>
      <c r="TKO20" s="270"/>
      <c r="TKP20" s="270"/>
      <c r="TKQ20" s="270"/>
      <c r="TKR20" s="270"/>
      <c r="TKS20" s="270"/>
      <c r="TKT20" s="270"/>
      <c r="TKU20" s="270"/>
      <c r="TKV20" s="270"/>
      <c r="TKW20" s="270"/>
      <c r="TKX20" s="270"/>
      <c r="TKY20" s="270"/>
      <c r="TKZ20" s="270"/>
      <c r="TLA20" s="270"/>
      <c r="TLB20" s="270"/>
      <c r="TLC20" s="270"/>
      <c r="TLD20" s="270"/>
      <c r="TLE20" s="270"/>
      <c r="TLF20" s="270"/>
      <c r="TLG20" s="270"/>
      <c r="TLH20" s="270"/>
      <c r="TLI20" s="270"/>
      <c r="TLJ20" s="270"/>
      <c r="TLK20" s="270"/>
      <c r="TLL20" s="270"/>
      <c r="TLM20" s="270"/>
      <c r="TLN20" s="270"/>
      <c r="TLO20" s="270"/>
      <c r="TLP20" s="270"/>
      <c r="TLQ20" s="270"/>
      <c r="TLR20" s="270"/>
      <c r="TLS20" s="270"/>
      <c r="TLT20" s="270"/>
      <c r="TLU20" s="270"/>
      <c r="TLV20" s="270"/>
      <c r="TLW20" s="270"/>
      <c r="TLX20" s="270"/>
      <c r="TLY20" s="270"/>
      <c r="TLZ20" s="270"/>
      <c r="TMA20" s="270"/>
      <c r="TMB20" s="270"/>
      <c r="TMC20" s="270"/>
      <c r="TMD20" s="270"/>
      <c r="TME20" s="270"/>
      <c r="TMF20" s="270"/>
      <c r="TMG20" s="270"/>
      <c r="TMH20" s="270"/>
      <c r="TMI20" s="270"/>
      <c r="TMJ20" s="270"/>
      <c r="TMK20" s="270"/>
      <c r="TML20" s="270"/>
      <c r="TMM20" s="270"/>
      <c r="TMN20" s="270"/>
      <c r="TMO20" s="270"/>
      <c r="TMP20" s="270"/>
      <c r="TMQ20" s="270"/>
      <c r="TMR20" s="270"/>
      <c r="TMS20" s="270"/>
      <c r="TMT20" s="270"/>
      <c r="TMU20" s="270"/>
      <c r="TMV20" s="270"/>
      <c r="TMW20" s="270"/>
      <c r="TMX20" s="270"/>
      <c r="TMY20" s="270"/>
      <c r="TMZ20" s="270"/>
      <c r="TNA20" s="270"/>
      <c r="TNB20" s="270"/>
      <c r="TNC20" s="270"/>
      <c r="TND20" s="270"/>
      <c r="TNE20" s="270"/>
      <c r="TNF20" s="270"/>
      <c r="TNG20" s="270"/>
      <c r="TNH20" s="270"/>
      <c r="TNI20" s="270"/>
      <c r="TNJ20" s="270"/>
      <c r="TNK20" s="270"/>
      <c r="TNL20" s="270"/>
      <c r="TNM20" s="270"/>
      <c r="TNN20" s="270"/>
      <c r="TNO20" s="270"/>
      <c r="TNP20" s="270"/>
      <c r="TNQ20" s="270"/>
      <c r="TNR20" s="270"/>
      <c r="TNS20" s="270"/>
      <c r="TNT20" s="270"/>
      <c r="TNU20" s="270"/>
      <c r="TNV20" s="270"/>
      <c r="TNW20" s="270"/>
      <c r="TNX20" s="270"/>
      <c r="TNY20" s="270"/>
      <c r="TNZ20" s="270"/>
      <c r="TOA20" s="270"/>
      <c r="TOB20" s="270"/>
      <c r="TOC20" s="270"/>
      <c r="TOD20" s="270"/>
      <c r="TOE20" s="270"/>
      <c r="TOF20" s="270"/>
      <c r="TOG20" s="270"/>
      <c r="TOH20" s="270"/>
      <c r="TOI20" s="270"/>
      <c r="TOJ20" s="270"/>
      <c r="TOK20" s="270"/>
      <c r="TOL20" s="270"/>
      <c r="TOM20" s="270"/>
      <c r="TON20" s="270"/>
      <c r="TOO20" s="270"/>
      <c r="TOP20" s="270"/>
      <c r="TOQ20" s="270"/>
      <c r="TOR20" s="270"/>
      <c r="TOS20" s="270"/>
      <c r="TOT20" s="270"/>
      <c r="TOU20" s="270"/>
      <c r="TOV20" s="270"/>
      <c r="TOW20" s="270"/>
      <c r="TOX20" s="270"/>
      <c r="TOY20" s="270"/>
      <c r="TOZ20" s="270"/>
      <c r="TPA20" s="270"/>
      <c r="TPB20" s="270"/>
      <c r="TPC20" s="270"/>
      <c r="TPD20" s="270"/>
      <c r="TPE20" s="270"/>
      <c r="TPF20" s="270"/>
      <c r="TPG20" s="270"/>
      <c r="TPH20" s="270"/>
      <c r="TPI20" s="270"/>
      <c r="TPJ20" s="270"/>
      <c r="TPK20" s="270"/>
      <c r="TPL20" s="270"/>
      <c r="TPM20" s="270"/>
      <c r="TPN20" s="270"/>
      <c r="TPO20" s="270"/>
      <c r="TPP20" s="270"/>
      <c r="TPQ20" s="270"/>
      <c r="TPR20" s="270"/>
      <c r="TPS20" s="270"/>
      <c r="TPT20" s="270"/>
      <c r="TPU20" s="270"/>
      <c r="TPV20" s="270"/>
      <c r="TPW20" s="270"/>
      <c r="TPX20" s="270"/>
      <c r="TPY20" s="270"/>
      <c r="TPZ20" s="270"/>
      <c r="TQA20" s="270"/>
      <c r="TQB20" s="270"/>
      <c r="TQC20" s="270"/>
      <c r="TQD20" s="270"/>
      <c r="TQE20" s="270"/>
      <c r="TQF20" s="270"/>
      <c r="TQG20" s="270"/>
      <c r="TQH20" s="270"/>
      <c r="TQI20" s="270"/>
      <c r="TQJ20" s="270"/>
      <c r="TQK20" s="270"/>
      <c r="TQL20" s="270"/>
      <c r="TQM20" s="270"/>
      <c r="TQN20" s="270"/>
      <c r="TQO20" s="270"/>
      <c r="TQP20" s="270"/>
      <c r="TQQ20" s="270"/>
      <c r="TQR20" s="270"/>
      <c r="TQS20" s="270"/>
      <c r="TQT20" s="270"/>
      <c r="TQU20" s="270"/>
      <c r="TQV20" s="270"/>
      <c r="TQW20" s="270"/>
      <c r="TQX20" s="270"/>
      <c r="TQY20" s="270"/>
      <c r="TQZ20" s="270"/>
      <c r="TRA20" s="270"/>
      <c r="TRB20" s="270"/>
      <c r="TRC20" s="270"/>
      <c r="TRD20" s="270"/>
      <c r="TRE20" s="270"/>
      <c r="TRF20" s="270"/>
      <c r="TRG20" s="270"/>
      <c r="TRH20" s="270"/>
      <c r="TRI20" s="270"/>
      <c r="TRJ20" s="270"/>
      <c r="TRK20" s="270"/>
      <c r="TRL20" s="270"/>
      <c r="TRM20" s="270"/>
      <c r="TRN20" s="270"/>
      <c r="TRO20" s="270"/>
      <c r="TRP20" s="270"/>
      <c r="TRQ20" s="270"/>
      <c r="TRR20" s="270"/>
      <c r="TRS20" s="270"/>
      <c r="TRT20" s="270"/>
      <c r="TRU20" s="270"/>
      <c r="TRV20" s="270"/>
      <c r="TRW20" s="270"/>
      <c r="TRX20" s="270"/>
      <c r="TRY20" s="270"/>
      <c r="TRZ20" s="270"/>
      <c r="TSA20" s="270"/>
      <c r="TSB20" s="270"/>
      <c r="TSC20" s="270"/>
      <c r="TSD20" s="270"/>
      <c r="TSE20" s="270"/>
      <c r="TSF20" s="270"/>
      <c r="TSG20" s="270"/>
      <c r="TSH20" s="270"/>
      <c r="TSI20" s="270"/>
      <c r="TSJ20" s="270"/>
      <c r="TSK20" s="270"/>
      <c r="TSL20" s="270"/>
      <c r="TSM20" s="270"/>
      <c r="TSN20" s="270"/>
      <c r="TSO20" s="270"/>
      <c r="TSP20" s="270"/>
      <c r="TSQ20" s="270"/>
      <c r="TSR20" s="270"/>
      <c r="TSS20" s="270"/>
      <c r="TST20" s="270"/>
      <c r="TSU20" s="270"/>
      <c r="TSV20" s="270"/>
      <c r="TSW20" s="270"/>
      <c r="TSX20" s="270"/>
      <c r="TSY20" s="270"/>
      <c r="TSZ20" s="270"/>
      <c r="TTA20" s="270"/>
      <c r="TTB20" s="270"/>
      <c r="TTC20" s="270"/>
      <c r="TTD20" s="270"/>
      <c r="TTE20" s="270"/>
      <c r="TTF20" s="270"/>
      <c r="TTG20" s="270"/>
      <c r="TTH20" s="270"/>
      <c r="TTI20" s="270"/>
      <c r="TTJ20" s="270"/>
      <c r="TTK20" s="270"/>
      <c r="TTL20" s="270"/>
      <c r="TTM20" s="270"/>
      <c r="TTN20" s="270"/>
      <c r="TTO20" s="270"/>
      <c r="TTP20" s="270"/>
      <c r="TTQ20" s="270"/>
      <c r="TTR20" s="270"/>
      <c r="TTS20" s="270"/>
      <c r="TTT20" s="270"/>
      <c r="TTU20" s="270"/>
      <c r="TTV20" s="270"/>
      <c r="TTW20" s="270"/>
      <c r="TTX20" s="270"/>
      <c r="TTY20" s="270"/>
      <c r="TTZ20" s="270"/>
      <c r="TUA20" s="270"/>
      <c r="TUB20" s="270"/>
      <c r="TUC20" s="270"/>
      <c r="TUD20" s="270"/>
      <c r="TUE20" s="270"/>
      <c r="TUF20" s="270"/>
      <c r="TUG20" s="270"/>
      <c r="TUH20" s="270"/>
      <c r="TUI20" s="270"/>
      <c r="TUJ20" s="270"/>
      <c r="TUK20" s="270"/>
      <c r="TUL20" s="270"/>
      <c r="TUM20" s="270"/>
      <c r="TUN20" s="270"/>
      <c r="TUO20" s="270"/>
      <c r="TUP20" s="270"/>
      <c r="TUQ20" s="270"/>
      <c r="TUR20" s="270"/>
      <c r="TUS20" s="270"/>
      <c r="TUT20" s="270"/>
      <c r="TUU20" s="270"/>
      <c r="TUV20" s="270"/>
      <c r="TUW20" s="270"/>
      <c r="TUX20" s="270"/>
      <c r="TUY20" s="270"/>
      <c r="TUZ20" s="270"/>
      <c r="TVA20" s="270"/>
      <c r="TVB20" s="270"/>
      <c r="TVC20" s="270"/>
      <c r="TVD20" s="270"/>
      <c r="TVE20" s="270"/>
      <c r="TVF20" s="270"/>
      <c r="TVG20" s="270"/>
      <c r="TVH20" s="270"/>
      <c r="TVI20" s="270"/>
      <c r="TVJ20" s="270"/>
      <c r="TVK20" s="270"/>
      <c r="TVL20" s="270"/>
      <c r="TVM20" s="270"/>
      <c r="TVN20" s="270"/>
      <c r="TVO20" s="270"/>
      <c r="TVP20" s="270"/>
      <c r="TVQ20" s="270"/>
      <c r="TVR20" s="270"/>
      <c r="TVS20" s="270"/>
      <c r="TVT20" s="270"/>
      <c r="TVU20" s="270"/>
      <c r="TVV20" s="270"/>
      <c r="TVW20" s="270"/>
      <c r="TVX20" s="270"/>
      <c r="TVY20" s="270"/>
      <c r="TVZ20" s="270"/>
      <c r="TWA20" s="270"/>
      <c r="TWB20" s="270"/>
      <c r="TWC20" s="270"/>
      <c r="TWD20" s="270"/>
      <c r="TWE20" s="270"/>
      <c r="TWF20" s="270"/>
      <c r="TWG20" s="270"/>
      <c r="TWH20" s="270"/>
      <c r="TWI20" s="270"/>
      <c r="TWJ20" s="270"/>
      <c r="TWK20" s="270"/>
      <c r="TWL20" s="270"/>
      <c r="TWM20" s="270"/>
      <c r="TWN20" s="270"/>
      <c r="TWO20" s="270"/>
      <c r="TWP20" s="270"/>
      <c r="TWQ20" s="270"/>
      <c r="TWR20" s="270"/>
      <c r="TWS20" s="270"/>
      <c r="TWT20" s="270"/>
      <c r="TWU20" s="270"/>
      <c r="TWV20" s="270"/>
      <c r="TWW20" s="270"/>
      <c r="TWX20" s="270"/>
      <c r="TWY20" s="270"/>
      <c r="TWZ20" s="270"/>
      <c r="TXA20" s="270"/>
      <c r="TXB20" s="270"/>
      <c r="TXC20" s="270"/>
      <c r="TXD20" s="270"/>
      <c r="TXE20" s="270"/>
      <c r="TXF20" s="270"/>
      <c r="TXG20" s="270"/>
      <c r="TXH20" s="270"/>
      <c r="TXI20" s="270"/>
      <c r="TXJ20" s="270"/>
      <c r="TXK20" s="270"/>
      <c r="TXL20" s="270"/>
      <c r="TXM20" s="270"/>
      <c r="TXN20" s="270"/>
      <c r="TXO20" s="270"/>
      <c r="TXP20" s="270"/>
      <c r="TXQ20" s="270"/>
      <c r="TXR20" s="270"/>
      <c r="TXS20" s="270"/>
      <c r="TXT20" s="270"/>
      <c r="TXU20" s="270"/>
      <c r="TXV20" s="270"/>
      <c r="TXW20" s="270"/>
      <c r="TXX20" s="270"/>
      <c r="TXY20" s="270"/>
      <c r="TXZ20" s="270"/>
      <c r="TYA20" s="270"/>
      <c r="TYB20" s="270"/>
      <c r="TYC20" s="270"/>
      <c r="TYD20" s="270"/>
      <c r="TYE20" s="270"/>
      <c r="TYF20" s="270"/>
      <c r="TYG20" s="270"/>
      <c r="TYH20" s="270"/>
      <c r="TYI20" s="270"/>
      <c r="TYJ20" s="270"/>
      <c r="TYK20" s="270"/>
      <c r="TYL20" s="270"/>
      <c r="TYM20" s="270"/>
      <c r="TYN20" s="270"/>
      <c r="TYO20" s="270"/>
      <c r="TYP20" s="270"/>
      <c r="TYQ20" s="270"/>
      <c r="TYR20" s="270"/>
      <c r="TYS20" s="270"/>
      <c r="TYT20" s="270"/>
      <c r="TYU20" s="270"/>
      <c r="TYV20" s="270"/>
      <c r="TYW20" s="270"/>
      <c r="TYX20" s="270"/>
      <c r="TYY20" s="270"/>
      <c r="TYZ20" s="270"/>
      <c r="TZA20" s="270"/>
      <c r="TZB20" s="270"/>
      <c r="TZC20" s="270"/>
      <c r="TZD20" s="270"/>
      <c r="TZE20" s="270"/>
      <c r="TZF20" s="270"/>
      <c r="TZG20" s="270"/>
      <c r="TZH20" s="270"/>
      <c r="TZI20" s="270"/>
      <c r="TZJ20" s="270"/>
      <c r="TZK20" s="270"/>
      <c r="TZL20" s="270"/>
      <c r="TZM20" s="270"/>
      <c r="TZN20" s="270"/>
      <c r="TZO20" s="270"/>
      <c r="TZP20" s="270"/>
      <c r="TZQ20" s="270"/>
      <c r="TZR20" s="270"/>
      <c r="TZS20" s="270"/>
      <c r="TZT20" s="270"/>
      <c r="TZU20" s="270"/>
      <c r="TZV20" s="270"/>
      <c r="TZW20" s="270"/>
      <c r="TZX20" s="270"/>
      <c r="TZY20" s="270"/>
      <c r="TZZ20" s="270"/>
      <c r="UAA20" s="270"/>
      <c r="UAB20" s="270"/>
      <c r="UAC20" s="270"/>
      <c r="UAD20" s="270"/>
      <c r="UAE20" s="270"/>
      <c r="UAF20" s="270"/>
      <c r="UAG20" s="270"/>
      <c r="UAH20" s="270"/>
      <c r="UAI20" s="270"/>
      <c r="UAJ20" s="270"/>
      <c r="UAK20" s="270"/>
      <c r="UAL20" s="270"/>
      <c r="UAM20" s="270"/>
      <c r="UAN20" s="270"/>
      <c r="UAO20" s="270"/>
      <c r="UAP20" s="270"/>
      <c r="UAQ20" s="270"/>
      <c r="UAR20" s="270"/>
      <c r="UAS20" s="270"/>
      <c r="UAT20" s="270"/>
      <c r="UAU20" s="270"/>
      <c r="UAV20" s="270"/>
      <c r="UAW20" s="270"/>
      <c r="UAX20" s="270"/>
      <c r="UAY20" s="270"/>
      <c r="UAZ20" s="270"/>
      <c r="UBA20" s="270"/>
      <c r="UBB20" s="270"/>
      <c r="UBC20" s="270"/>
      <c r="UBD20" s="270"/>
      <c r="UBE20" s="270"/>
      <c r="UBF20" s="270"/>
      <c r="UBG20" s="270"/>
      <c r="UBH20" s="270"/>
      <c r="UBI20" s="270"/>
      <c r="UBJ20" s="270"/>
      <c r="UBK20" s="270"/>
      <c r="UBL20" s="270"/>
      <c r="UBM20" s="270"/>
      <c r="UBN20" s="270"/>
      <c r="UBO20" s="270"/>
      <c r="UBP20" s="270"/>
      <c r="UBQ20" s="270"/>
      <c r="UBR20" s="270"/>
      <c r="UBS20" s="270"/>
      <c r="UBT20" s="270"/>
      <c r="UBU20" s="270"/>
      <c r="UBV20" s="270"/>
      <c r="UBW20" s="270"/>
      <c r="UBX20" s="270"/>
      <c r="UBY20" s="270"/>
      <c r="UBZ20" s="270"/>
      <c r="UCA20" s="270"/>
      <c r="UCB20" s="270"/>
      <c r="UCC20" s="270"/>
      <c r="UCD20" s="270"/>
      <c r="UCE20" s="270"/>
      <c r="UCF20" s="270"/>
      <c r="UCG20" s="270"/>
      <c r="UCH20" s="270"/>
      <c r="UCI20" s="270"/>
      <c r="UCJ20" s="270"/>
      <c r="UCK20" s="270"/>
      <c r="UCL20" s="270"/>
      <c r="UCM20" s="270"/>
      <c r="UCN20" s="270"/>
      <c r="UCO20" s="270"/>
      <c r="UCP20" s="270"/>
      <c r="UCQ20" s="270"/>
      <c r="UCR20" s="270"/>
      <c r="UCS20" s="270"/>
      <c r="UCT20" s="270"/>
      <c r="UCU20" s="270"/>
      <c r="UCV20" s="270"/>
      <c r="UCW20" s="270"/>
      <c r="UCX20" s="270"/>
      <c r="UCY20" s="270"/>
      <c r="UCZ20" s="270"/>
      <c r="UDA20" s="270"/>
      <c r="UDB20" s="270"/>
      <c r="UDC20" s="270"/>
      <c r="UDD20" s="270"/>
      <c r="UDE20" s="270"/>
      <c r="UDF20" s="270"/>
      <c r="UDG20" s="270"/>
      <c r="UDH20" s="270"/>
      <c r="UDI20" s="270"/>
      <c r="UDJ20" s="270"/>
      <c r="UDK20" s="270"/>
      <c r="UDL20" s="270"/>
      <c r="UDM20" s="270"/>
      <c r="UDN20" s="270"/>
      <c r="UDO20" s="270"/>
      <c r="UDP20" s="270"/>
      <c r="UDQ20" s="270"/>
      <c r="UDR20" s="270"/>
      <c r="UDS20" s="270"/>
      <c r="UDT20" s="270"/>
      <c r="UDU20" s="270"/>
      <c r="UDV20" s="270"/>
      <c r="UDW20" s="270"/>
      <c r="UDX20" s="270"/>
      <c r="UDY20" s="270"/>
      <c r="UDZ20" s="270"/>
      <c r="UEA20" s="270"/>
      <c r="UEB20" s="270"/>
      <c r="UEC20" s="270"/>
      <c r="UED20" s="270"/>
      <c r="UEE20" s="270"/>
      <c r="UEF20" s="270"/>
      <c r="UEG20" s="270"/>
      <c r="UEH20" s="270"/>
      <c r="UEI20" s="270"/>
      <c r="UEJ20" s="270"/>
      <c r="UEK20" s="270"/>
      <c r="UEL20" s="270"/>
      <c r="UEM20" s="270"/>
      <c r="UEN20" s="270"/>
      <c r="UEO20" s="270"/>
      <c r="UEP20" s="270"/>
      <c r="UEQ20" s="270"/>
      <c r="UER20" s="270"/>
      <c r="UES20" s="270"/>
      <c r="UET20" s="270"/>
      <c r="UEU20" s="270"/>
      <c r="UEV20" s="270"/>
      <c r="UEW20" s="270"/>
      <c r="UEX20" s="270"/>
      <c r="UEY20" s="270"/>
      <c r="UEZ20" s="270"/>
      <c r="UFA20" s="270"/>
      <c r="UFB20" s="270"/>
      <c r="UFC20" s="270"/>
      <c r="UFD20" s="270"/>
      <c r="UFE20" s="270"/>
      <c r="UFF20" s="270"/>
      <c r="UFG20" s="270"/>
      <c r="UFH20" s="270"/>
      <c r="UFI20" s="270"/>
      <c r="UFJ20" s="270"/>
      <c r="UFK20" s="270"/>
      <c r="UFL20" s="270"/>
      <c r="UFM20" s="270"/>
      <c r="UFN20" s="270"/>
      <c r="UFO20" s="270"/>
      <c r="UFP20" s="270"/>
      <c r="UFQ20" s="270"/>
      <c r="UFR20" s="270"/>
      <c r="UFS20" s="270"/>
      <c r="UFT20" s="270"/>
      <c r="UFU20" s="270"/>
      <c r="UFV20" s="270"/>
      <c r="UFW20" s="270"/>
      <c r="UFX20" s="270"/>
      <c r="UFY20" s="270"/>
      <c r="UFZ20" s="270"/>
      <c r="UGA20" s="270"/>
      <c r="UGB20" s="270"/>
      <c r="UGC20" s="270"/>
      <c r="UGD20" s="270"/>
      <c r="UGE20" s="270"/>
      <c r="UGF20" s="270"/>
      <c r="UGG20" s="270"/>
      <c r="UGH20" s="270"/>
      <c r="UGI20" s="270"/>
      <c r="UGJ20" s="270"/>
      <c r="UGK20" s="270"/>
      <c r="UGL20" s="270"/>
      <c r="UGM20" s="270"/>
      <c r="UGN20" s="270"/>
      <c r="UGO20" s="270"/>
      <c r="UGP20" s="270"/>
      <c r="UGQ20" s="270"/>
      <c r="UGR20" s="270"/>
      <c r="UGS20" s="270"/>
      <c r="UGT20" s="270"/>
      <c r="UGU20" s="270"/>
      <c r="UGV20" s="270"/>
      <c r="UGW20" s="270"/>
      <c r="UGX20" s="270"/>
      <c r="UGY20" s="270"/>
      <c r="UGZ20" s="270"/>
      <c r="UHA20" s="270"/>
      <c r="UHB20" s="270"/>
      <c r="UHC20" s="270"/>
      <c r="UHD20" s="270"/>
      <c r="UHE20" s="270"/>
      <c r="UHF20" s="270"/>
      <c r="UHG20" s="270"/>
      <c r="UHH20" s="270"/>
      <c r="UHI20" s="270"/>
      <c r="UHJ20" s="270"/>
      <c r="UHK20" s="270"/>
      <c r="UHL20" s="270"/>
      <c r="UHM20" s="270"/>
      <c r="UHN20" s="270"/>
      <c r="UHO20" s="270"/>
      <c r="UHP20" s="270"/>
      <c r="UHQ20" s="270"/>
      <c r="UHR20" s="270"/>
      <c r="UHS20" s="270"/>
      <c r="UHT20" s="270"/>
      <c r="UHU20" s="270"/>
      <c r="UHV20" s="270"/>
      <c r="UHW20" s="270"/>
      <c r="UHX20" s="270"/>
      <c r="UHY20" s="270"/>
      <c r="UHZ20" s="270"/>
      <c r="UIA20" s="270"/>
      <c r="UIB20" s="270"/>
      <c r="UIC20" s="270"/>
      <c r="UID20" s="270"/>
      <c r="UIE20" s="270"/>
      <c r="UIF20" s="270"/>
      <c r="UIG20" s="270"/>
      <c r="UIH20" s="270"/>
      <c r="UII20" s="270"/>
      <c r="UIJ20" s="270"/>
      <c r="UIK20" s="270"/>
      <c r="UIL20" s="270"/>
      <c r="UIM20" s="270"/>
      <c r="UIN20" s="270"/>
      <c r="UIO20" s="270"/>
      <c r="UIP20" s="270"/>
      <c r="UIQ20" s="270"/>
      <c r="UIR20" s="270"/>
      <c r="UIS20" s="270"/>
      <c r="UIT20" s="270"/>
      <c r="UIU20" s="270"/>
      <c r="UIV20" s="270"/>
      <c r="UIW20" s="270"/>
      <c r="UIX20" s="270"/>
      <c r="UIY20" s="270"/>
      <c r="UIZ20" s="270"/>
      <c r="UJA20" s="270"/>
      <c r="UJB20" s="270"/>
      <c r="UJC20" s="270"/>
      <c r="UJD20" s="270"/>
      <c r="UJE20" s="270"/>
      <c r="UJF20" s="270"/>
      <c r="UJG20" s="270"/>
      <c r="UJH20" s="270"/>
      <c r="UJI20" s="270"/>
      <c r="UJJ20" s="270"/>
      <c r="UJK20" s="270"/>
      <c r="UJL20" s="270"/>
      <c r="UJM20" s="270"/>
      <c r="UJN20" s="270"/>
      <c r="UJO20" s="270"/>
      <c r="UJP20" s="270"/>
      <c r="UJQ20" s="270"/>
      <c r="UJR20" s="270"/>
      <c r="UJS20" s="270"/>
      <c r="UJT20" s="270"/>
      <c r="UJU20" s="270"/>
      <c r="UJV20" s="270"/>
      <c r="UJW20" s="270"/>
      <c r="UJX20" s="270"/>
      <c r="UJY20" s="270"/>
      <c r="UJZ20" s="270"/>
      <c r="UKA20" s="270"/>
      <c r="UKB20" s="270"/>
      <c r="UKC20" s="270"/>
      <c r="UKD20" s="270"/>
      <c r="UKE20" s="270"/>
      <c r="UKF20" s="270"/>
      <c r="UKG20" s="270"/>
      <c r="UKH20" s="270"/>
      <c r="UKI20" s="270"/>
      <c r="UKJ20" s="270"/>
      <c r="UKK20" s="270"/>
      <c r="UKL20" s="270"/>
      <c r="UKM20" s="270"/>
      <c r="UKN20" s="270"/>
      <c r="UKO20" s="270"/>
      <c r="UKP20" s="270"/>
      <c r="UKQ20" s="270"/>
      <c r="UKR20" s="270"/>
      <c r="UKS20" s="270"/>
      <c r="UKT20" s="270"/>
      <c r="UKU20" s="270"/>
      <c r="UKV20" s="270"/>
      <c r="UKW20" s="270"/>
      <c r="UKX20" s="270"/>
      <c r="UKY20" s="270"/>
      <c r="UKZ20" s="270"/>
      <c r="ULA20" s="270"/>
      <c r="ULB20" s="270"/>
      <c r="ULC20" s="270"/>
      <c r="ULD20" s="270"/>
      <c r="ULE20" s="270"/>
      <c r="ULF20" s="270"/>
      <c r="ULG20" s="270"/>
      <c r="ULH20" s="270"/>
      <c r="ULI20" s="270"/>
      <c r="ULJ20" s="270"/>
      <c r="ULK20" s="270"/>
      <c r="ULL20" s="270"/>
      <c r="ULM20" s="270"/>
      <c r="ULN20" s="270"/>
      <c r="ULO20" s="270"/>
      <c r="ULP20" s="270"/>
      <c r="ULQ20" s="270"/>
      <c r="ULR20" s="270"/>
      <c r="ULS20" s="270"/>
      <c r="ULT20" s="270"/>
      <c r="ULU20" s="270"/>
      <c r="ULV20" s="270"/>
      <c r="ULW20" s="270"/>
      <c r="ULX20" s="270"/>
      <c r="ULY20" s="270"/>
      <c r="ULZ20" s="270"/>
      <c r="UMA20" s="270"/>
      <c r="UMB20" s="270"/>
      <c r="UMC20" s="270"/>
      <c r="UMD20" s="270"/>
      <c r="UME20" s="270"/>
      <c r="UMF20" s="270"/>
      <c r="UMG20" s="270"/>
      <c r="UMH20" s="270"/>
      <c r="UMI20" s="270"/>
      <c r="UMJ20" s="270"/>
      <c r="UMK20" s="270"/>
      <c r="UML20" s="270"/>
      <c r="UMM20" s="270"/>
      <c r="UMN20" s="270"/>
      <c r="UMO20" s="270"/>
      <c r="UMP20" s="270"/>
      <c r="UMQ20" s="270"/>
      <c r="UMR20" s="270"/>
      <c r="UMS20" s="270"/>
      <c r="UMT20" s="270"/>
      <c r="UMU20" s="270"/>
      <c r="UMV20" s="270"/>
      <c r="UMW20" s="270"/>
      <c r="UMX20" s="270"/>
      <c r="UMY20" s="270"/>
      <c r="UMZ20" s="270"/>
      <c r="UNA20" s="270"/>
      <c r="UNB20" s="270"/>
      <c r="UNC20" s="270"/>
      <c r="UND20" s="270"/>
      <c r="UNE20" s="270"/>
      <c r="UNF20" s="270"/>
      <c r="UNG20" s="270"/>
      <c r="UNH20" s="270"/>
      <c r="UNI20" s="270"/>
      <c r="UNJ20" s="270"/>
      <c r="UNK20" s="270"/>
      <c r="UNL20" s="270"/>
      <c r="UNM20" s="270"/>
      <c r="UNN20" s="270"/>
      <c r="UNO20" s="270"/>
      <c r="UNP20" s="270"/>
      <c r="UNQ20" s="270"/>
      <c r="UNR20" s="270"/>
      <c r="UNS20" s="270"/>
      <c r="UNT20" s="270"/>
      <c r="UNU20" s="270"/>
      <c r="UNV20" s="270"/>
      <c r="UNW20" s="270"/>
      <c r="UNX20" s="270"/>
      <c r="UNY20" s="270"/>
      <c r="UNZ20" s="270"/>
      <c r="UOA20" s="270"/>
      <c r="UOB20" s="270"/>
      <c r="UOC20" s="270"/>
      <c r="UOD20" s="270"/>
      <c r="UOE20" s="270"/>
      <c r="UOF20" s="270"/>
      <c r="UOG20" s="270"/>
      <c r="UOH20" s="270"/>
      <c r="UOI20" s="270"/>
      <c r="UOJ20" s="270"/>
      <c r="UOK20" s="270"/>
      <c r="UOL20" s="270"/>
      <c r="UOM20" s="270"/>
      <c r="UON20" s="270"/>
      <c r="UOO20" s="270"/>
      <c r="UOP20" s="270"/>
      <c r="UOQ20" s="270"/>
      <c r="UOR20" s="270"/>
      <c r="UOS20" s="270"/>
      <c r="UOT20" s="270"/>
      <c r="UOU20" s="270"/>
      <c r="UOV20" s="270"/>
      <c r="UOW20" s="270"/>
      <c r="UOX20" s="270"/>
      <c r="UOY20" s="270"/>
      <c r="UOZ20" s="270"/>
      <c r="UPA20" s="270"/>
      <c r="UPB20" s="270"/>
      <c r="UPC20" s="270"/>
      <c r="UPD20" s="270"/>
      <c r="UPE20" s="270"/>
      <c r="UPF20" s="270"/>
      <c r="UPG20" s="270"/>
      <c r="UPH20" s="270"/>
      <c r="UPI20" s="270"/>
      <c r="UPJ20" s="270"/>
      <c r="UPK20" s="270"/>
      <c r="UPL20" s="270"/>
      <c r="UPM20" s="270"/>
      <c r="UPN20" s="270"/>
      <c r="UPO20" s="270"/>
      <c r="UPP20" s="270"/>
      <c r="UPQ20" s="270"/>
      <c r="UPR20" s="270"/>
      <c r="UPS20" s="270"/>
      <c r="UPT20" s="270"/>
      <c r="UPU20" s="270"/>
      <c r="UPV20" s="270"/>
      <c r="UPW20" s="270"/>
      <c r="UPX20" s="270"/>
      <c r="UPY20" s="270"/>
      <c r="UPZ20" s="270"/>
      <c r="UQA20" s="270"/>
      <c r="UQB20" s="270"/>
      <c r="UQC20" s="270"/>
      <c r="UQD20" s="270"/>
      <c r="UQE20" s="270"/>
      <c r="UQF20" s="270"/>
      <c r="UQG20" s="270"/>
      <c r="UQH20" s="270"/>
      <c r="UQI20" s="270"/>
      <c r="UQJ20" s="270"/>
      <c r="UQK20" s="270"/>
      <c r="UQL20" s="270"/>
      <c r="UQM20" s="270"/>
      <c r="UQN20" s="270"/>
      <c r="UQO20" s="270"/>
      <c r="UQP20" s="270"/>
      <c r="UQQ20" s="270"/>
      <c r="UQR20" s="270"/>
      <c r="UQS20" s="270"/>
      <c r="UQT20" s="270"/>
      <c r="UQU20" s="270"/>
      <c r="UQV20" s="270"/>
      <c r="UQW20" s="270"/>
      <c r="UQX20" s="270"/>
      <c r="UQY20" s="270"/>
      <c r="UQZ20" s="270"/>
      <c r="URA20" s="270"/>
      <c r="URB20" s="270"/>
      <c r="URC20" s="270"/>
      <c r="URD20" s="270"/>
      <c r="URE20" s="270"/>
      <c r="URF20" s="270"/>
      <c r="URG20" s="270"/>
      <c r="URH20" s="270"/>
      <c r="URI20" s="270"/>
      <c r="URJ20" s="270"/>
      <c r="URK20" s="270"/>
      <c r="URL20" s="270"/>
      <c r="URM20" s="270"/>
      <c r="URN20" s="270"/>
      <c r="URO20" s="270"/>
      <c r="URP20" s="270"/>
      <c r="URQ20" s="270"/>
      <c r="URR20" s="270"/>
      <c r="URS20" s="270"/>
      <c r="URT20" s="270"/>
      <c r="URU20" s="270"/>
      <c r="URV20" s="270"/>
      <c r="URW20" s="270"/>
      <c r="URX20" s="270"/>
      <c r="URY20" s="270"/>
      <c r="URZ20" s="270"/>
      <c r="USA20" s="270"/>
      <c r="USB20" s="270"/>
      <c r="USC20" s="270"/>
      <c r="USD20" s="270"/>
      <c r="USE20" s="270"/>
      <c r="USF20" s="270"/>
      <c r="USG20" s="270"/>
      <c r="USH20" s="270"/>
      <c r="USI20" s="270"/>
      <c r="USJ20" s="270"/>
      <c r="USK20" s="270"/>
      <c r="USL20" s="270"/>
      <c r="USM20" s="270"/>
      <c r="USN20" s="270"/>
      <c r="USO20" s="270"/>
      <c r="USP20" s="270"/>
      <c r="USQ20" s="270"/>
      <c r="USR20" s="270"/>
      <c r="USS20" s="270"/>
      <c r="UST20" s="270"/>
      <c r="USU20" s="270"/>
      <c r="USV20" s="270"/>
      <c r="USW20" s="270"/>
      <c r="USX20" s="270"/>
      <c r="USY20" s="270"/>
      <c r="USZ20" s="270"/>
      <c r="UTA20" s="270"/>
      <c r="UTB20" s="270"/>
      <c r="UTC20" s="270"/>
      <c r="UTD20" s="270"/>
      <c r="UTE20" s="270"/>
      <c r="UTF20" s="270"/>
      <c r="UTG20" s="270"/>
      <c r="UTH20" s="270"/>
      <c r="UTI20" s="270"/>
      <c r="UTJ20" s="270"/>
      <c r="UTK20" s="270"/>
      <c r="UTL20" s="270"/>
      <c r="UTM20" s="270"/>
      <c r="UTN20" s="270"/>
      <c r="UTO20" s="270"/>
      <c r="UTP20" s="270"/>
      <c r="UTQ20" s="270"/>
      <c r="UTR20" s="270"/>
      <c r="UTS20" s="270"/>
      <c r="UTT20" s="270"/>
      <c r="UTU20" s="270"/>
      <c r="UTV20" s="270"/>
      <c r="UTW20" s="270"/>
      <c r="UTX20" s="270"/>
      <c r="UTY20" s="270"/>
      <c r="UTZ20" s="270"/>
      <c r="UUA20" s="270"/>
      <c r="UUB20" s="270"/>
      <c r="UUC20" s="270"/>
      <c r="UUD20" s="270"/>
      <c r="UUE20" s="270"/>
      <c r="UUF20" s="270"/>
      <c r="UUG20" s="270"/>
      <c r="UUH20" s="270"/>
      <c r="UUI20" s="270"/>
      <c r="UUJ20" s="270"/>
      <c r="UUK20" s="270"/>
      <c r="UUL20" s="270"/>
      <c r="UUM20" s="270"/>
      <c r="UUN20" s="270"/>
      <c r="UUO20" s="270"/>
      <c r="UUP20" s="270"/>
      <c r="UUQ20" s="270"/>
      <c r="UUR20" s="270"/>
      <c r="UUS20" s="270"/>
      <c r="UUT20" s="270"/>
      <c r="UUU20" s="270"/>
      <c r="UUV20" s="270"/>
      <c r="UUW20" s="270"/>
      <c r="UUX20" s="270"/>
      <c r="UUY20" s="270"/>
      <c r="UUZ20" s="270"/>
      <c r="UVA20" s="270"/>
      <c r="UVB20" s="270"/>
      <c r="UVC20" s="270"/>
      <c r="UVD20" s="270"/>
      <c r="UVE20" s="270"/>
      <c r="UVF20" s="270"/>
      <c r="UVG20" s="270"/>
      <c r="UVH20" s="270"/>
      <c r="UVI20" s="270"/>
      <c r="UVJ20" s="270"/>
      <c r="UVK20" s="270"/>
      <c r="UVL20" s="270"/>
      <c r="UVM20" s="270"/>
      <c r="UVN20" s="270"/>
      <c r="UVO20" s="270"/>
      <c r="UVP20" s="270"/>
      <c r="UVQ20" s="270"/>
      <c r="UVR20" s="270"/>
      <c r="UVS20" s="270"/>
      <c r="UVT20" s="270"/>
      <c r="UVU20" s="270"/>
      <c r="UVV20" s="270"/>
      <c r="UVW20" s="270"/>
      <c r="UVX20" s="270"/>
      <c r="UVY20" s="270"/>
      <c r="UVZ20" s="270"/>
      <c r="UWA20" s="270"/>
      <c r="UWB20" s="270"/>
      <c r="UWC20" s="270"/>
      <c r="UWD20" s="270"/>
      <c r="UWE20" s="270"/>
      <c r="UWF20" s="270"/>
      <c r="UWG20" s="270"/>
      <c r="UWH20" s="270"/>
      <c r="UWI20" s="270"/>
      <c r="UWJ20" s="270"/>
      <c r="UWK20" s="270"/>
      <c r="UWL20" s="270"/>
      <c r="UWM20" s="270"/>
      <c r="UWN20" s="270"/>
      <c r="UWO20" s="270"/>
      <c r="UWP20" s="270"/>
      <c r="UWQ20" s="270"/>
      <c r="UWR20" s="270"/>
      <c r="UWS20" s="270"/>
      <c r="UWT20" s="270"/>
      <c r="UWU20" s="270"/>
      <c r="UWV20" s="270"/>
      <c r="UWW20" s="270"/>
      <c r="UWX20" s="270"/>
      <c r="UWY20" s="270"/>
      <c r="UWZ20" s="270"/>
      <c r="UXA20" s="270"/>
      <c r="UXB20" s="270"/>
      <c r="UXC20" s="270"/>
      <c r="UXD20" s="270"/>
      <c r="UXE20" s="270"/>
      <c r="UXF20" s="270"/>
      <c r="UXG20" s="270"/>
      <c r="UXH20" s="270"/>
      <c r="UXI20" s="270"/>
      <c r="UXJ20" s="270"/>
      <c r="UXK20" s="270"/>
      <c r="UXL20" s="270"/>
      <c r="UXM20" s="270"/>
      <c r="UXN20" s="270"/>
      <c r="UXO20" s="270"/>
      <c r="UXP20" s="270"/>
      <c r="UXQ20" s="270"/>
      <c r="UXR20" s="270"/>
      <c r="UXS20" s="270"/>
      <c r="UXT20" s="270"/>
      <c r="UXU20" s="270"/>
      <c r="UXV20" s="270"/>
      <c r="UXW20" s="270"/>
      <c r="UXX20" s="270"/>
      <c r="UXY20" s="270"/>
      <c r="UXZ20" s="270"/>
      <c r="UYA20" s="270"/>
      <c r="UYB20" s="270"/>
      <c r="UYC20" s="270"/>
      <c r="UYD20" s="270"/>
      <c r="UYE20" s="270"/>
      <c r="UYF20" s="270"/>
      <c r="UYG20" s="270"/>
      <c r="UYH20" s="270"/>
      <c r="UYI20" s="270"/>
      <c r="UYJ20" s="270"/>
      <c r="UYK20" s="270"/>
      <c r="UYL20" s="270"/>
      <c r="UYM20" s="270"/>
      <c r="UYN20" s="270"/>
      <c r="UYO20" s="270"/>
      <c r="UYP20" s="270"/>
      <c r="UYQ20" s="270"/>
      <c r="UYR20" s="270"/>
      <c r="UYS20" s="270"/>
      <c r="UYT20" s="270"/>
      <c r="UYU20" s="270"/>
      <c r="UYV20" s="270"/>
      <c r="UYW20" s="270"/>
      <c r="UYX20" s="270"/>
      <c r="UYY20" s="270"/>
      <c r="UYZ20" s="270"/>
      <c r="UZA20" s="270"/>
      <c r="UZB20" s="270"/>
      <c r="UZC20" s="270"/>
      <c r="UZD20" s="270"/>
      <c r="UZE20" s="270"/>
      <c r="UZF20" s="270"/>
      <c r="UZG20" s="270"/>
      <c r="UZH20" s="270"/>
      <c r="UZI20" s="270"/>
      <c r="UZJ20" s="270"/>
      <c r="UZK20" s="270"/>
      <c r="UZL20" s="270"/>
      <c r="UZM20" s="270"/>
      <c r="UZN20" s="270"/>
      <c r="UZO20" s="270"/>
      <c r="UZP20" s="270"/>
      <c r="UZQ20" s="270"/>
      <c r="UZR20" s="270"/>
      <c r="UZS20" s="270"/>
      <c r="UZT20" s="270"/>
      <c r="UZU20" s="270"/>
      <c r="UZV20" s="270"/>
      <c r="UZW20" s="270"/>
      <c r="UZX20" s="270"/>
      <c r="UZY20" s="270"/>
      <c r="UZZ20" s="270"/>
      <c r="VAA20" s="270"/>
      <c r="VAB20" s="270"/>
      <c r="VAC20" s="270"/>
      <c r="VAD20" s="270"/>
      <c r="VAE20" s="270"/>
      <c r="VAF20" s="270"/>
      <c r="VAG20" s="270"/>
      <c r="VAH20" s="270"/>
      <c r="VAI20" s="270"/>
      <c r="VAJ20" s="270"/>
      <c r="VAK20" s="270"/>
      <c r="VAL20" s="270"/>
      <c r="VAM20" s="270"/>
      <c r="VAN20" s="270"/>
      <c r="VAO20" s="270"/>
      <c r="VAP20" s="270"/>
      <c r="VAQ20" s="270"/>
      <c r="VAR20" s="270"/>
      <c r="VAS20" s="270"/>
      <c r="VAT20" s="270"/>
      <c r="VAU20" s="270"/>
      <c r="VAV20" s="270"/>
      <c r="VAW20" s="270"/>
      <c r="VAX20" s="270"/>
      <c r="VAY20" s="270"/>
      <c r="VAZ20" s="270"/>
      <c r="VBA20" s="270"/>
      <c r="VBB20" s="270"/>
      <c r="VBC20" s="270"/>
      <c r="VBD20" s="270"/>
      <c r="VBE20" s="270"/>
      <c r="VBF20" s="270"/>
      <c r="VBG20" s="270"/>
      <c r="VBH20" s="270"/>
      <c r="VBI20" s="270"/>
      <c r="VBJ20" s="270"/>
      <c r="VBK20" s="270"/>
      <c r="VBL20" s="270"/>
      <c r="VBM20" s="270"/>
      <c r="VBN20" s="270"/>
      <c r="VBO20" s="270"/>
      <c r="VBP20" s="270"/>
      <c r="VBQ20" s="270"/>
      <c r="VBR20" s="270"/>
      <c r="VBS20" s="270"/>
      <c r="VBT20" s="270"/>
      <c r="VBU20" s="270"/>
      <c r="VBV20" s="270"/>
      <c r="VBW20" s="270"/>
      <c r="VBX20" s="270"/>
      <c r="VBY20" s="270"/>
      <c r="VBZ20" s="270"/>
      <c r="VCA20" s="270"/>
      <c r="VCB20" s="270"/>
      <c r="VCC20" s="270"/>
      <c r="VCD20" s="270"/>
      <c r="VCE20" s="270"/>
      <c r="VCF20" s="270"/>
      <c r="VCG20" s="270"/>
      <c r="VCH20" s="270"/>
      <c r="VCI20" s="270"/>
      <c r="VCJ20" s="270"/>
      <c r="VCK20" s="270"/>
      <c r="VCL20" s="270"/>
      <c r="VCM20" s="270"/>
      <c r="VCN20" s="270"/>
      <c r="VCO20" s="270"/>
      <c r="VCP20" s="270"/>
      <c r="VCQ20" s="270"/>
      <c r="VCR20" s="270"/>
      <c r="VCS20" s="270"/>
      <c r="VCT20" s="270"/>
      <c r="VCU20" s="270"/>
      <c r="VCV20" s="270"/>
      <c r="VCW20" s="270"/>
      <c r="VCX20" s="270"/>
      <c r="VCY20" s="270"/>
      <c r="VCZ20" s="270"/>
      <c r="VDA20" s="270"/>
      <c r="VDB20" s="270"/>
      <c r="VDC20" s="270"/>
      <c r="VDD20" s="270"/>
      <c r="VDE20" s="270"/>
      <c r="VDF20" s="270"/>
      <c r="VDG20" s="270"/>
      <c r="VDH20" s="270"/>
      <c r="VDI20" s="270"/>
      <c r="VDJ20" s="270"/>
      <c r="VDK20" s="270"/>
      <c r="VDL20" s="270"/>
      <c r="VDM20" s="270"/>
      <c r="VDN20" s="270"/>
      <c r="VDO20" s="270"/>
      <c r="VDP20" s="270"/>
      <c r="VDQ20" s="270"/>
      <c r="VDR20" s="270"/>
      <c r="VDS20" s="270"/>
      <c r="VDT20" s="270"/>
      <c r="VDU20" s="270"/>
      <c r="VDV20" s="270"/>
      <c r="VDW20" s="270"/>
      <c r="VDX20" s="270"/>
      <c r="VDY20" s="270"/>
      <c r="VDZ20" s="270"/>
      <c r="VEA20" s="270"/>
      <c r="VEB20" s="270"/>
      <c r="VEC20" s="270"/>
      <c r="VED20" s="270"/>
      <c r="VEE20" s="270"/>
      <c r="VEF20" s="270"/>
      <c r="VEG20" s="270"/>
      <c r="VEH20" s="270"/>
      <c r="VEI20" s="270"/>
      <c r="VEJ20" s="270"/>
      <c r="VEK20" s="270"/>
      <c r="VEL20" s="270"/>
      <c r="VEM20" s="270"/>
      <c r="VEN20" s="270"/>
      <c r="VEO20" s="270"/>
      <c r="VEP20" s="270"/>
      <c r="VEQ20" s="270"/>
      <c r="VER20" s="270"/>
      <c r="VES20" s="270"/>
      <c r="VET20" s="270"/>
      <c r="VEU20" s="270"/>
      <c r="VEV20" s="270"/>
      <c r="VEW20" s="270"/>
      <c r="VEX20" s="270"/>
      <c r="VEY20" s="270"/>
      <c r="VEZ20" s="270"/>
      <c r="VFA20" s="270"/>
      <c r="VFB20" s="270"/>
      <c r="VFC20" s="270"/>
      <c r="VFD20" s="270"/>
      <c r="VFE20" s="270"/>
      <c r="VFF20" s="270"/>
      <c r="VFG20" s="270"/>
      <c r="VFH20" s="270"/>
      <c r="VFI20" s="270"/>
      <c r="VFJ20" s="270"/>
      <c r="VFK20" s="270"/>
      <c r="VFL20" s="270"/>
      <c r="VFM20" s="270"/>
      <c r="VFN20" s="270"/>
      <c r="VFO20" s="270"/>
      <c r="VFP20" s="270"/>
      <c r="VFQ20" s="270"/>
      <c r="VFR20" s="270"/>
      <c r="VFS20" s="270"/>
      <c r="VFT20" s="270"/>
      <c r="VFU20" s="270"/>
      <c r="VFV20" s="270"/>
      <c r="VFW20" s="270"/>
      <c r="VFX20" s="270"/>
      <c r="VFY20" s="270"/>
      <c r="VFZ20" s="270"/>
      <c r="VGA20" s="270"/>
      <c r="VGB20" s="270"/>
      <c r="VGC20" s="270"/>
      <c r="VGD20" s="270"/>
      <c r="VGE20" s="270"/>
      <c r="VGF20" s="270"/>
      <c r="VGG20" s="270"/>
      <c r="VGH20" s="270"/>
      <c r="VGI20" s="270"/>
      <c r="VGJ20" s="270"/>
      <c r="VGK20" s="270"/>
      <c r="VGL20" s="270"/>
      <c r="VGM20" s="270"/>
      <c r="VGN20" s="270"/>
      <c r="VGO20" s="270"/>
      <c r="VGP20" s="270"/>
      <c r="VGQ20" s="270"/>
      <c r="VGR20" s="270"/>
      <c r="VGS20" s="270"/>
      <c r="VGT20" s="270"/>
      <c r="VGU20" s="270"/>
      <c r="VGV20" s="270"/>
      <c r="VGW20" s="270"/>
      <c r="VGX20" s="270"/>
      <c r="VGY20" s="270"/>
      <c r="VGZ20" s="270"/>
      <c r="VHA20" s="270"/>
      <c r="VHB20" s="270"/>
      <c r="VHC20" s="270"/>
      <c r="VHD20" s="270"/>
      <c r="VHE20" s="270"/>
      <c r="VHF20" s="270"/>
      <c r="VHG20" s="270"/>
      <c r="VHH20" s="270"/>
      <c r="VHI20" s="270"/>
      <c r="VHJ20" s="270"/>
      <c r="VHK20" s="270"/>
      <c r="VHL20" s="270"/>
      <c r="VHM20" s="270"/>
      <c r="VHN20" s="270"/>
      <c r="VHO20" s="270"/>
      <c r="VHP20" s="270"/>
      <c r="VHQ20" s="270"/>
      <c r="VHR20" s="270"/>
      <c r="VHS20" s="270"/>
      <c r="VHT20" s="270"/>
      <c r="VHU20" s="270"/>
      <c r="VHV20" s="270"/>
      <c r="VHW20" s="270"/>
      <c r="VHX20" s="270"/>
      <c r="VHY20" s="270"/>
      <c r="VHZ20" s="270"/>
      <c r="VIA20" s="270"/>
      <c r="VIB20" s="270"/>
      <c r="VIC20" s="270"/>
      <c r="VID20" s="270"/>
      <c r="VIE20" s="270"/>
      <c r="VIF20" s="270"/>
      <c r="VIG20" s="270"/>
      <c r="VIH20" s="270"/>
      <c r="VII20" s="270"/>
      <c r="VIJ20" s="270"/>
      <c r="VIK20" s="270"/>
      <c r="VIL20" s="270"/>
      <c r="VIM20" s="270"/>
      <c r="VIN20" s="270"/>
      <c r="VIO20" s="270"/>
      <c r="VIP20" s="270"/>
      <c r="VIQ20" s="270"/>
      <c r="VIR20" s="270"/>
      <c r="VIS20" s="270"/>
      <c r="VIT20" s="270"/>
      <c r="VIU20" s="270"/>
      <c r="VIV20" s="270"/>
      <c r="VIW20" s="270"/>
      <c r="VIX20" s="270"/>
      <c r="VIY20" s="270"/>
      <c r="VIZ20" s="270"/>
      <c r="VJA20" s="270"/>
      <c r="VJB20" s="270"/>
      <c r="VJC20" s="270"/>
      <c r="VJD20" s="270"/>
      <c r="VJE20" s="270"/>
      <c r="VJF20" s="270"/>
      <c r="VJG20" s="270"/>
      <c r="VJH20" s="270"/>
      <c r="VJI20" s="270"/>
      <c r="VJJ20" s="270"/>
      <c r="VJK20" s="270"/>
      <c r="VJL20" s="270"/>
      <c r="VJM20" s="270"/>
      <c r="VJN20" s="270"/>
      <c r="VJO20" s="270"/>
      <c r="VJP20" s="270"/>
      <c r="VJQ20" s="270"/>
      <c r="VJR20" s="270"/>
      <c r="VJS20" s="270"/>
      <c r="VJT20" s="270"/>
      <c r="VJU20" s="270"/>
      <c r="VJV20" s="270"/>
      <c r="VJW20" s="270"/>
      <c r="VJX20" s="270"/>
      <c r="VJY20" s="270"/>
      <c r="VJZ20" s="270"/>
      <c r="VKA20" s="270"/>
      <c r="VKB20" s="270"/>
      <c r="VKC20" s="270"/>
      <c r="VKD20" s="270"/>
      <c r="VKE20" s="270"/>
      <c r="VKF20" s="270"/>
      <c r="VKG20" s="270"/>
      <c r="VKH20" s="270"/>
      <c r="VKI20" s="270"/>
      <c r="VKJ20" s="270"/>
      <c r="VKK20" s="270"/>
      <c r="VKL20" s="270"/>
      <c r="VKM20" s="270"/>
      <c r="VKN20" s="270"/>
      <c r="VKO20" s="270"/>
      <c r="VKP20" s="270"/>
      <c r="VKQ20" s="270"/>
      <c r="VKR20" s="270"/>
      <c r="VKS20" s="270"/>
      <c r="VKT20" s="270"/>
      <c r="VKU20" s="270"/>
      <c r="VKV20" s="270"/>
      <c r="VKW20" s="270"/>
      <c r="VKX20" s="270"/>
      <c r="VKY20" s="270"/>
      <c r="VKZ20" s="270"/>
      <c r="VLA20" s="270"/>
      <c r="VLB20" s="270"/>
      <c r="VLC20" s="270"/>
      <c r="VLD20" s="270"/>
      <c r="VLE20" s="270"/>
      <c r="VLF20" s="270"/>
      <c r="VLG20" s="270"/>
      <c r="VLH20" s="270"/>
      <c r="VLI20" s="270"/>
      <c r="VLJ20" s="270"/>
      <c r="VLK20" s="270"/>
      <c r="VLL20" s="270"/>
      <c r="VLM20" s="270"/>
      <c r="VLN20" s="270"/>
      <c r="VLO20" s="270"/>
      <c r="VLP20" s="270"/>
      <c r="VLQ20" s="270"/>
      <c r="VLR20" s="270"/>
      <c r="VLS20" s="270"/>
      <c r="VLT20" s="270"/>
      <c r="VLU20" s="270"/>
      <c r="VLV20" s="270"/>
      <c r="VLW20" s="270"/>
      <c r="VLX20" s="270"/>
      <c r="VLY20" s="270"/>
      <c r="VLZ20" s="270"/>
      <c r="VMA20" s="270"/>
      <c r="VMB20" s="270"/>
      <c r="VMC20" s="270"/>
      <c r="VMD20" s="270"/>
      <c r="VME20" s="270"/>
      <c r="VMF20" s="270"/>
      <c r="VMG20" s="270"/>
      <c r="VMH20" s="270"/>
      <c r="VMI20" s="270"/>
      <c r="VMJ20" s="270"/>
      <c r="VMK20" s="270"/>
      <c r="VML20" s="270"/>
      <c r="VMM20" s="270"/>
      <c r="VMN20" s="270"/>
      <c r="VMO20" s="270"/>
      <c r="VMP20" s="270"/>
      <c r="VMQ20" s="270"/>
      <c r="VMR20" s="270"/>
      <c r="VMS20" s="270"/>
      <c r="VMT20" s="270"/>
      <c r="VMU20" s="270"/>
      <c r="VMV20" s="270"/>
      <c r="VMW20" s="270"/>
      <c r="VMX20" s="270"/>
      <c r="VMY20" s="270"/>
      <c r="VMZ20" s="270"/>
      <c r="VNA20" s="270"/>
      <c r="VNB20" s="270"/>
      <c r="VNC20" s="270"/>
      <c r="VND20" s="270"/>
      <c r="VNE20" s="270"/>
      <c r="VNF20" s="270"/>
      <c r="VNG20" s="270"/>
      <c r="VNH20" s="270"/>
      <c r="VNI20" s="270"/>
      <c r="VNJ20" s="270"/>
      <c r="VNK20" s="270"/>
      <c r="VNL20" s="270"/>
      <c r="VNM20" s="270"/>
      <c r="VNN20" s="270"/>
      <c r="VNO20" s="270"/>
      <c r="VNP20" s="270"/>
      <c r="VNQ20" s="270"/>
      <c r="VNR20" s="270"/>
      <c r="VNS20" s="270"/>
      <c r="VNT20" s="270"/>
      <c r="VNU20" s="270"/>
      <c r="VNV20" s="270"/>
      <c r="VNW20" s="270"/>
      <c r="VNX20" s="270"/>
      <c r="VNY20" s="270"/>
      <c r="VNZ20" s="270"/>
      <c r="VOA20" s="270"/>
      <c r="VOB20" s="270"/>
      <c r="VOC20" s="270"/>
      <c r="VOD20" s="270"/>
      <c r="VOE20" s="270"/>
      <c r="VOF20" s="270"/>
      <c r="VOG20" s="270"/>
      <c r="VOH20" s="270"/>
      <c r="VOI20" s="270"/>
      <c r="VOJ20" s="270"/>
      <c r="VOK20" s="270"/>
      <c r="VOL20" s="270"/>
      <c r="VOM20" s="270"/>
      <c r="VON20" s="270"/>
      <c r="VOO20" s="270"/>
      <c r="VOP20" s="270"/>
      <c r="VOQ20" s="270"/>
      <c r="VOR20" s="270"/>
      <c r="VOS20" s="270"/>
      <c r="VOT20" s="270"/>
      <c r="VOU20" s="270"/>
      <c r="VOV20" s="270"/>
      <c r="VOW20" s="270"/>
      <c r="VOX20" s="270"/>
      <c r="VOY20" s="270"/>
      <c r="VOZ20" s="270"/>
      <c r="VPA20" s="270"/>
      <c r="VPB20" s="270"/>
      <c r="VPC20" s="270"/>
      <c r="VPD20" s="270"/>
      <c r="VPE20" s="270"/>
      <c r="VPF20" s="270"/>
      <c r="VPG20" s="270"/>
      <c r="VPH20" s="270"/>
      <c r="VPI20" s="270"/>
      <c r="VPJ20" s="270"/>
      <c r="VPK20" s="270"/>
      <c r="VPL20" s="270"/>
      <c r="VPM20" s="270"/>
      <c r="VPN20" s="270"/>
      <c r="VPO20" s="270"/>
      <c r="VPP20" s="270"/>
      <c r="VPQ20" s="270"/>
      <c r="VPR20" s="270"/>
      <c r="VPS20" s="270"/>
      <c r="VPT20" s="270"/>
      <c r="VPU20" s="270"/>
      <c r="VPV20" s="270"/>
      <c r="VPW20" s="270"/>
      <c r="VPX20" s="270"/>
      <c r="VPY20" s="270"/>
      <c r="VPZ20" s="270"/>
      <c r="VQA20" s="270"/>
      <c r="VQB20" s="270"/>
      <c r="VQC20" s="270"/>
      <c r="VQD20" s="270"/>
      <c r="VQE20" s="270"/>
      <c r="VQF20" s="270"/>
      <c r="VQG20" s="270"/>
      <c r="VQH20" s="270"/>
      <c r="VQI20" s="270"/>
      <c r="VQJ20" s="270"/>
      <c r="VQK20" s="270"/>
      <c r="VQL20" s="270"/>
      <c r="VQM20" s="270"/>
      <c r="VQN20" s="270"/>
      <c r="VQO20" s="270"/>
      <c r="VQP20" s="270"/>
      <c r="VQQ20" s="270"/>
      <c r="VQR20" s="270"/>
      <c r="VQS20" s="270"/>
      <c r="VQT20" s="270"/>
      <c r="VQU20" s="270"/>
      <c r="VQV20" s="270"/>
      <c r="VQW20" s="270"/>
      <c r="VQX20" s="270"/>
      <c r="VQY20" s="270"/>
      <c r="VQZ20" s="270"/>
      <c r="VRA20" s="270"/>
      <c r="VRB20" s="270"/>
      <c r="VRC20" s="270"/>
      <c r="VRD20" s="270"/>
      <c r="VRE20" s="270"/>
      <c r="VRF20" s="270"/>
      <c r="VRG20" s="270"/>
      <c r="VRH20" s="270"/>
      <c r="VRI20" s="270"/>
      <c r="VRJ20" s="270"/>
      <c r="VRK20" s="270"/>
      <c r="VRL20" s="270"/>
      <c r="VRM20" s="270"/>
      <c r="VRN20" s="270"/>
      <c r="VRO20" s="270"/>
      <c r="VRP20" s="270"/>
      <c r="VRQ20" s="270"/>
      <c r="VRR20" s="270"/>
      <c r="VRS20" s="270"/>
      <c r="VRT20" s="270"/>
      <c r="VRU20" s="270"/>
      <c r="VRV20" s="270"/>
      <c r="VRW20" s="270"/>
      <c r="VRX20" s="270"/>
      <c r="VRY20" s="270"/>
      <c r="VRZ20" s="270"/>
      <c r="VSA20" s="270"/>
      <c r="VSB20" s="270"/>
      <c r="VSC20" s="270"/>
      <c r="VSD20" s="270"/>
      <c r="VSE20" s="270"/>
      <c r="VSF20" s="270"/>
      <c r="VSG20" s="270"/>
      <c r="VSH20" s="270"/>
      <c r="VSI20" s="270"/>
      <c r="VSJ20" s="270"/>
      <c r="VSK20" s="270"/>
      <c r="VSL20" s="270"/>
      <c r="VSM20" s="270"/>
      <c r="VSN20" s="270"/>
      <c r="VSO20" s="270"/>
      <c r="VSP20" s="270"/>
      <c r="VSQ20" s="270"/>
      <c r="VSR20" s="270"/>
      <c r="VSS20" s="270"/>
      <c r="VST20" s="270"/>
      <c r="VSU20" s="270"/>
      <c r="VSV20" s="270"/>
      <c r="VSW20" s="270"/>
      <c r="VSX20" s="270"/>
      <c r="VSY20" s="270"/>
      <c r="VSZ20" s="270"/>
      <c r="VTA20" s="270"/>
      <c r="VTB20" s="270"/>
      <c r="VTC20" s="270"/>
      <c r="VTD20" s="270"/>
      <c r="VTE20" s="270"/>
      <c r="VTF20" s="270"/>
      <c r="VTG20" s="270"/>
      <c r="VTH20" s="270"/>
      <c r="VTI20" s="270"/>
      <c r="VTJ20" s="270"/>
      <c r="VTK20" s="270"/>
      <c r="VTL20" s="270"/>
      <c r="VTM20" s="270"/>
      <c r="VTN20" s="270"/>
      <c r="VTO20" s="270"/>
      <c r="VTP20" s="270"/>
      <c r="VTQ20" s="270"/>
      <c r="VTR20" s="270"/>
      <c r="VTS20" s="270"/>
      <c r="VTT20" s="270"/>
      <c r="VTU20" s="270"/>
      <c r="VTV20" s="270"/>
      <c r="VTW20" s="270"/>
      <c r="VTX20" s="270"/>
      <c r="VTY20" s="270"/>
      <c r="VTZ20" s="270"/>
      <c r="VUA20" s="270"/>
      <c r="VUB20" s="270"/>
      <c r="VUC20" s="270"/>
      <c r="VUD20" s="270"/>
      <c r="VUE20" s="270"/>
      <c r="VUF20" s="270"/>
      <c r="VUG20" s="270"/>
      <c r="VUH20" s="270"/>
      <c r="VUI20" s="270"/>
      <c r="VUJ20" s="270"/>
      <c r="VUK20" s="270"/>
      <c r="VUL20" s="270"/>
      <c r="VUM20" s="270"/>
      <c r="VUN20" s="270"/>
      <c r="VUO20" s="270"/>
      <c r="VUP20" s="270"/>
      <c r="VUQ20" s="270"/>
      <c r="VUR20" s="270"/>
      <c r="VUS20" s="270"/>
      <c r="VUT20" s="270"/>
      <c r="VUU20" s="270"/>
      <c r="VUV20" s="270"/>
      <c r="VUW20" s="270"/>
      <c r="VUX20" s="270"/>
      <c r="VUY20" s="270"/>
      <c r="VUZ20" s="270"/>
      <c r="VVA20" s="270"/>
      <c r="VVB20" s="270"/>
      <c r="VVC20" s="270"/>
      <c r="VVD20" s="270"/>
      <c r="VVE20" s="270"/>
      <c r="VVF20" s="270"/>
      <c r="VVG20" s="270"/>
      <c r="VVH20" s="270"/>
      <c r="VVI20" s="270"/>
      <c r="VVJ20" s="270"/>
      <c r="VVK20" s="270"/>
      <c r="VVL20" s="270"/>
      <c r="VVM20" s="270"/>
      <c r="VVN20" s="270"/>
      <c r="VVO20" s="270"/>
      <c r="VVP20" s="270"/>
      <c r="VVQ20" s="270"/>
      <c r="VVR20" s="270"/>
      <c r="VVS20" s="270"/>
      <c r="VVT20" s="270"/>
      <c r="VVU20" s="270"/>
      <c r="VVV20" s="270"/>
      <c r="VVW20" s="270"/>
      <c r="VVX20" s="270"/>
      <c r="VVY20" s="270"/>
      <c r="VVZ20" s="270"/>
      <c r="VWA20" s="270"/>
      <c r="VWB20" s="270"/>
      <c r="VWC20" s="270"/>
      <c r="VWD20" s="270"/>
      <c r="VWE20" s="270"/>
      <c r="VWF20" s="270"/>
      <c r="VWG20" s="270"/>
      <c r="VWH20" s="270"/>
      <c r="VWI20" s="270"/>
      <c r="VWJ20" s="270"/>
      <c r="VWK20" s="270"/>
      <c r="VWL20" s="270"/>
      <c r="VWM20" s="270"/>
      <c r="VWN20" s="270"/>
      <c r="VWO20" s="270"/>
      <c r="VWP20" s="270"/>
      <c r="VWQ20" s="270"/>
      <c r="VWR20" s="270"/>
      <c r="VWS20" s="270"/>
      <c r="VWT20" s="270"/>
      <c r="VWU20" s="270"/>
      <c r="VWV20" s="270"/>
      <c r="VWW20" s="270"/>
      <c r="VWX20" s="270"/>
      <c r="VWY20" s="270"/>
      <c r="VWZ20" s="270"/>
      <c r="VXA20" s="270"/>
      <c r="VXB20" s="270"/>
      <c r="VXC20" s="270"/>
      <c r="VXD20" s="270"/>
      <c r="VXE20" s="270"/>
      <c r="VXF20" s="270"/>
      <c r="VXG20" s="270"/>
      <c r="VXH20" s="270"/>
      <c r="VXI20" s="270"/>
      <c r="VXJ20" s="270"/>
      <c r="VXK20" s="270"/>
      <c r="VXL20" s="270"/>
      <c r="VXM20" s="270"/>
      <c r="VXN20" s="270"/>
      <c r="VXO20" s="270"/>
      <c r="VXP20" s="270"/>
      <c r="VXQ20" s="270"/>
      <c r="VXR20" s="270"/>
      <c r="VXS20" s="270"/>
      <c r="VXT20" s="270"/>
      <c r="VXU20" s="270"/>
      <c r="VXV20" s="270"/>
      <c r="VXW20" s="270"/>
      <c r="VXX20" s="270"/>
      <c r="VXY20" s="270"/>
      <c r="VXZ20" s="270"/>
      <c r="VYA20" s="270"/>
      <c r="VYB20" s="270"/>
      <c r="VYC20" s="270"/>
      <c r="VYD20" s="270"/>
      <c r="VYE20" s="270"/>
      <c r="VYF20" s="270"/>
      <c r="VYG20" s="270"/>
      <c r="VYH20" s="270"/>
      <c r="VYI20" s="270"/>
      <c r="VYJ20" s="270"/>
      <c r="VYK20" s="270"/>
      <c r="VYL20" s="270"/>
      <c r="VYM20" s="270"/>
      <c r="VYN20" s="270"/>
      <c r="VYO20" s="270"/>
      <c r="VYP20" s="270"/>
      <c r="VYQ20" s="270"/>
      <c r="VYR20" s="270"/>
      <c r="VYS20" s="270"/>
      <c r="VYT20" s="270"/>
      <c r="VYU20" s="270"/>
      <c r="VYV20" s="270"/>
      <c r="VYW20" s="270"/>
      <c r="VYX20" s="270"/>
      <c r="VYY20" s="270"/>
      <c r="VYZ20" s="270"/>
      <c r="VZA20" s="270"/>
      <c r="VZB20" s="270"/>
      <c r="VZC20" s="270"/>
      <c r="VZD20" s="270"/>
      <c r="VZE20" s="270"/>
      <c r="VZF20" s="270"/>
      <c r="VZG20" s="270"/>
      <c r="VZH20" s="270"/>
      <c r="VZI20" s="270"/>
      <c r="VZJ20" s="270"/>
      <c r="VZK20" s="270"/>
      <c r="VZL20" s="270"/>
      <c r="VZM20" s="270"/>
      <c r="VZN20" s="270"/>
      <c r="VZO20" s="270"/>
      <c r="VZP20" s="270"/>
      <c r="VZQ20" s="270"/>
      <c r="VZR20" s="270"/>
      <c r="VZS20" s="270"/>
      <c r="VZT20" s="270"/>
      <c r="VZU20" s="270"/>
      <c r="VZV20" s="270"/>
      <c r="VZW20" s="270"/>
      <c r="VZX20" s="270"/>
      <c r="VZY20" s="270"/>
      <c r="VZZ20" s="270"/>
      <c r="WAA20" s="270"/>
      <c r="WAB20" s="270"/>
      <c r="WAC20" s="270"/>
      <c r="WAD20" s="270"/>
      <c r="WAE20" s="270"/>
      <c r="WAF20" s="270"/>
      <c r="WAG20" s="270"/>
      <c r="WAH20" s="270"/>
      <c r="WAI20" s="270"/>
      <c r="WAJ20" s="270"/>
      <c r="WAK20" s="270"/>
      <c r="WAL20" s="270"/>
      <c r="WAM20" s="270"/>
      <c r="WAN20" s="270"/>
      <c r="WAO20" s="270"/>
      <c r="WAP20" s="270"/>
      <c r="WAQ20" s="270"/>
      <c r="WAR20" s="270"/>
      <c r="WAS20" s="270"/>
      <c r="WAT20" s="270"/>
      <c r="WAU20" s="270"/>
      <c r="WAV20" s="270"/>
      <c r="WAW20" s="270"/>
      <c r="WAX20" s="270"/>
      <c r="WAY20" s="270"/>
      <c r="WAZ20" s="270"/>
      <c r="WBA20" s="270"/>
      <c r="WBB20" s="270"/>
      <c r="WBC20" s="270"/>
      <c r="WBD20" s="270"/>
      <c r="WBE20" s="270"/>
      <c r="WBF20" s="270"/>
      <c r="WBG20" s="270"/>
      <c r="WBH20" s="270"/>
      <c r="WBI20" s="270"/>
      <c r="WBJ20" s="270"/>
      <c r="WBK20" s="270"/>
      <c r="WBL20" s="270"/>
      <c r="WBM20" s="270"/>
      <c r="WBN20" s="270"/>
      <c r="WBO20" s="270"/>
      <c r="WBP20" s="270"/>
      <c r="WBQ20" s="270"/>
      <c r="WBR20" s="270"/>
      <c r="WBS20" s="270"/>
      <c r="WBT20" s="270"/>
      <c r="WBU20" s="270"/>
      <c r="WBV20" s="270"/>
      <c r="WBW20" s="270"/>
      <c r="WBX20" s="270"/>
      <c r="WBY20" s="270"/>
      <c r="WBZ20" s="270"/>
      <c r="WCA20" s="270"/>
      <c r="WCB20" s="270"/>
      <c r="WCC20" s="270"/>
      <c r="WCD20" s="270"/>
      <c r="WCE20" s="270"/>
      <c r="WCF20" s="270"/>
      <c r="WCG20" s="270"/>
      <c r="WCH20" s="270"/>
      <c r="WCI20" s="270"/>
      <c r="WCJ20" s="270"/>
      <c r="WCK20" s="270"/>
      <c r="WCL20" s="270"/>
      <c r="WCM20" s="270"/>
      <c r="WCN20" s="270"/>
      <c r="WCO20" s="270"/>
      <c r="WCP20" s="270"/>
      <c r="WCQ20" s="270"/>
      <c r="WCR20" s="270"/>
      <c r="WCS20" s="270"/>
      <c r="WCT20" s="270"/>
      <c r="WCU20" s="270"/>
      <c r="WCV20" s="270"/>
      <c r="WCW20" s="270"/>
      <c r="WCX20" s="270"/>
      <c r="WCY20" s="270"/>
      <c r="WCZ20" s="270"/>
      <c r="WDA20" s="270"/>
      <c r="WDB20" s="270"/>
      <c r="WDC20" s="270"/>
      <c r="WDD20" s="270"/>
      <c r="WDE20" s="270"/>
      <c r="WDF20" s="270"/>
      <c r="WDG20" s="270"/>
      <c r="WDH20" s="270"/>
      <c r="WDI20" s="270"/>
      <c r="WDJ20" s="270"/>
      <c r="WDK20" s="270"/>
      <c r="WDL20" s="270"/>
      <c r="WDM20" s="270"/>
      <c r="WDN20" s="270"/>
      <c r="WDO20" s="270"/>
      <c r="WDP20" s="270"/>
      <c r="WDQ20" s="270"/>
      <c r="WDR20" s="270"/>
      <c r="WDS20" s="270"/>
      <c r="WDT20" s="270"/>
      <c r="WDU20" s="270"/>
      <c r="WDV20" s="270"/>
      <c r="WDW20" s="270"/>
      <c r="WDX20" s="270"/>
      <c r="WDY20" s="270"/>
      <c r="WDZ20" s="270"/>
      <c r="WEA20" s="270"/>
      <c r="WEB20" s="270"/>
      <c r="WEC20" s="270"/>
      <c r="WED20" s="270"/>
      <c r="WEE20" s="270"/>
      <c r="WEF20" s="270"/>
      <c r="WEG20" s="270"/>
      <c r="WEH20" s="270"/>
      <c r="WEI20" s="270"/>
      <c r="WEJ20" s="270"/>
      <c r="WEK20" s="270"/>
      <c r="WEL20" s="270"/>
      <c r="WEM20" s="270"/>
      <c r="WEN20" s="270"/>
      <c r="WEO20" s="270"/>
      <c r="WEP20" s="270"/>
      <c r="WEQ20" s="270"/>
      <c r="WER20" s="270"/>
      <c r="WES20" s="270"/>
      <c r="WET20" s="270"/>
      <c r="WEU20" s="270"/>
      <c r="WEV20" s="270"/>
      <c r="WEW20" s="270"/>
      <c r="WEX20" s="270"/>
      <c r="WEY20" s="270"/>
      <c r="WEZ20" s="270"/>
      <c r="WFA20" s="270"/>
      <c r="WFB20" s="270"/>
      <c r="WFC20" s="270"/>
      <c r="WFD20" s="270"/>
      <c r="WFE20" s="270"/>
      <c r="WFF20" s="270"/>
      <c r="WFG20" s="270"/>
      <c r="WFH20" s="270"/>
      <c r="WFI20" s="270"/>
      <c r="WFJ20" s="270"/>
      <c r="WFK20" s="270"/>
      <c r="WFL20" s="270"/>
      <c r="WFM20" s="270"/>
      <c r="WFN20" s="270"/>
      <c r="WFO20" s="270"/>
      <c r="WFP20" s="270"/>
      <c r="WFQ20" s="270"/>
      <c r="WFR20" s="270"/>
      <c r="WFS20" s="270"/>
      <c r="WFT20" s="270"/>
      <c r="WFU20" s="270"/>
      <c r="WFV20" s="270"/>
      <c r="WFW20" s="270"/>
      <c r="WFX20" s="270"/>
      <c r="WFY20" s="270"/>
      <c r="WFZ20" s="270"/>
      <c r="WGA20" s="270"/>
      <c r="WGB20" s="270"/>
      <c r="WGC20" s="270"/>
      <c r="WGD20" s="270"/>
      <c r="WGE20" s="270"/>
      <c r="WGF20" s="270"/>
      <c r="WGG20" s="270"/>
      <c r="WGH20" s="270"/>
      <c r="WGI20" s="270"/>
      <c r="WGJ20" s="270"/>
      <c r="WGK20" s="270"/>
      <c r="WGL20" s="270"/>
      <c r="WGM20" s="270"/>
      <c r="WGN20" s="270"/>
      <c r="WGO20" s="270"/>
      <c r="WGP20" s="270"/>
      <c r="WGQ20" s="270"/>
      <c r="WGR20" s="270"/>
      <c r="WGS20" s="270"/>
      <c r="WGT20" s="270"/>
      <c r="WGU20" s="270"/>
      <c r="WGV20" s="270"/>
      <c r="WGW20" s="270"/>
      <c r="WGX20" s="270"/>
      <c r="WGY20" s="270"/>
      <c r="WGZ20" s="270"/>
      <c r="WHA20" s="270"/>
      <c r="WHB20" s="270"/>
      <c r="WHC20" s="270"/>
      <c r="WHD20" s="270"/>
      <c r="WHE20" s="270"/>
      <c r="WHF20" s="270"/>
      <c r="WHG20" s="270"/>
      <c r="WHH20" s="270"/>
      <c r="WHI20" s="270"/>
      <c r="WHJ20" s="270"/>
      <c r="WHK20" s="270"/>
      <c r="WHL20" s="270"/>
      <c r="WHM20" s="270"/>
      <c r="WHN20" s="270"/>
      <c r="WHO20" s="270"/>
      <c r="WHP20" s="270"/>
      <c r="WHQ20" s="270"/>
      <c r="WHR20" s="270"/>
      <c r="WHS20" s="270"/>
      <c r="WHT20" s="270"/>
      <c r="WHU20" s="270"/>
      <c r="WHV20" s="270"/>
      <c r="WHW20" s="270"/>
      <c r="WHX20" s="270"/>
      <c r="WHY20" s="270"/>
      <c r="WHZ20" s="270"/>
      <c r="WIA20" s="270"/>
      <c r="WIB20" s="270"/>
      <c r="WIC20" s="270"/>
      <c r="WID20" s="270"/>
      <c r="WIE20" s="270"/>
      <c r="WIF20" s="270"/>
      <c r="WIG20" s="270"/>
      <c r="WIH20" s="270"/>
      <c r="WII20" s="270"/>
      <c r="WIJ20" s="270"/>
      <c r="WIK20" s="270"/>
      <c r="WIL20" s="270"/>
      <c r="WIM20" s="270"/>
      <c r="WIN20" s="270"/>
      <c r="WIO20" s="270"/>
      <c r="WIP20" s="270"/>
      <c r="WIQ20" s="270"/>
      <c r="WIR20" s="270"/>
      <c r="WIS20" s="270"/>
      <c r="WIT20" s="270"/>
      <c r="WIU20" s="270"/>
      <c r="WIV20" s="270"/>
      <c r="WIW20" s="270"/>
      <c r="WIX20" s="270"/>
      <c r="WIY20" s="270"/>
      <c r="WIZ20" s="270"/>
      <c r="WJA20" s="270"/>
      <c r="WJB20" s="270"/>
      <c r="WJC20" s="270"/>
      <c r="WJD20" s="270"/>
      <c r="WJE20" s="270"/>
      <c r="WJF20" s="270"/>
      <c r="WJG20" s="270"/>
      <c r="WJH20" s="270"/>
      <c r="WJI20" s="270"/>
      <c r="WJJ20" s="270"/>
      <c r="WJK20" s="270"/>
      <c r="WJL20" s="270"/>
      <c r="WJM20" s="270"/>
      <c r="WJN20" s="270"/>
      <c r="WJO20" s="270"/>
      <c r="WJP20" s="270"/>
      <c r="WJQ20" s="270"/>
      <c r="WJR20" s="270"/>
      <c r="WJS20" s="270"/>
      <c r="WJT20" s="270"/>
      <c r="WJU20" s="270"/>
      <c r="WJV20" s="270"/>
      <c r="WJW20" s="270"/>
      <c r="WJX20" s="270"/>
      <c r="WJY20" s="270"/>
      <c r="WJZ20" s="270"/>
      <c r="WKA20" s="270"/>
      <c r="WKB20" s="270"/>
      <c r="WKC20" s="270"/>
      <c r="WKD20" s="270"/>
      <c r="WKE20" s="270"/>
      <c r="WKF20" s="270"/>
      <c r="WKG20" s="270"/>
      <c r="WKH20" s="270"/>
      <c r="WKI20" s="270"/>
      <c r="WKJ20" s="270"/>
      <c r="WKK20" s="270"/>
      <c r="WKL20" s="270"/>
      <c r="WKM20" s="270"/>
      <c r="WKN20" s="270"/>
      <c r="WKO20" s="270"/>
      <c r="WKP20" s="270"/>
      <c r="WKQ20" s="270"/>
      <c r="WKR20" s="270"/>
      <c r="WKS20" s="270"/>
      <c r="WKT20" s="270"/>
      <c r="WKU20" s="270"/>
      <c r="WKV20" s="270"/>
      <c r="WKW20" s="270"/>
      <c r="WKX20" s="270"/>
      <c r="WKY20" s="270"/>
      <c r="WKZ20" s="270"/>
      <c r="WLA20" s="270"/>
      <c r="WLB20" s="270"/>
      <c r="WLC20" s="270"/>
      <c r="WLD20" s="270"/>
      <c r="WLE20" s="270"/>
      <c r="WLF20" s="270"/>
      <c r="WLG20" s="270"/>
      <c r="WLH20" s="270"/>
      <c r="WLI20" s="270"/>
      <c r="WLJ20" s="270"/>
      <c r="WLK20" s="270"/>
      <c r="WLL20" s="270"/>
      <c r="WLM20" s="270"/>
      <c r="WLN20" s="270"/>
      <c r="WLO20" s="270"/>
      <c r="WLP20" s="270"/>
      <c r="WLQ20" s="270"/>
      <c r="WLR20" s="270"/>
      <c r="WLS20" s="270"/>
      <c r="WLT20" s="270"/>
      <c r="WLU20" s="270"/>
      <c r="WLV20" s="270"/>
      <c r="WLW20" s="270"/>
      <c r="WLX20" s="270"/>
      <c r="WLY20" s="270"/>
      <c r="WLZ20" s="270"/>
      <c r="WMA20" s="270"/>
      <c r="WMB20" s="270"/>
      <c r="WMC20" s="270"/>
      <c r="WMD20" s="270"/>
      <c r="WME20" s="270"/>
      <c r="WMF20" s="270"/>
      <c r="WMG20" s="270"/>
      <c r="WMH20" s="270"/>
      <c r="WMI20" s="270"/>
      <c r="WMJ20" s="270"/>
      <c r="WMK20" s="270"/>
      <c r="WML20" s="270"/>
      <c r="WMM20" s="270"/>
      <c r="WMN20" s="270"/>
      <c r="WMO20" s="270"/>
      <c r="WMP20" s="270"/>
      <c r="WMQ20" s="270"/>
      <c r="WMR20" s="270"/>
      <c r="WMS20" s="270"/>
      <c r="WMT20" s="270"/>
      <c r="WMU20" s="270"/>
      <c r="WMV20" s="270"/>
      <c r="WMW20" s="270"/>
      <c r="WMX20" s="270"/>
      <c r="WMY20" s="270"/>
      <c r="WMZ20" s="270"/>
      <c r="WNA20" s="270"/>
      <c r="WNB20" s="270"/>
      <c r="WNC20" s="270"/>
      <c r="WND20" s="270"/>
      <c r="WNE20" s="270"/>
      <c r="WNF20" s="270"/>
      <c r="WNG20" s="270"/>
      <c r="WNH20" s="270"/>
      <c r="WNI20" s="270"/>
      <c r="WNJ20" s="270"/>
      <c r="WNK20" s="270"/>
      <c r="WNL20" s="270"/>
      <c r="WNM20" s="270"/>
      <c r="WNN20" s="270"/>
      <c r="WNO20" s="270"/>
      <c r="WNP20" s="270"/>
      <c r="WNQ20" s="270"/>
      <c r="WNR20" s="270"/>
      <c r="WNS20" s="270"/>
      <c r="WNT20" s="270"/>
      <c r="WNU20" s="270"/>
      <c r="WNV20" s="270"/>
      <c r="WNW20" s="270"/>
      <c r="WNX20" s="270"/>
      <c r="WNY20" s="270"/>
      <c r="WNZ20" s="270"/>
      <c r="WOA20" s="270"/>
      <c r="WOB20" s="270"/>
      <c r="WOC20" s="270"/>
      <c r="WOD20" s="270"/>
      <c r="WOE20" s="270"/>
      <c r="WOF20" s="270"/>
      <c r="WOG20" s="270"/>
      <c r="WOH20" s="270"/>
      <c r="WOI20" s="270"/>
      <c r="WOJ20" s="270"/>
      <c r="WOK20" s="270"/>
      <c r="WOL20" s="270"/>
      <c r="WOM20" s="270"/>
      <c r="WON20" s="270"/>
      <c r="WOO20" s="270"/>
      <c r="WOP20" s="270"/>
      <c r="WOQ20" s="270"/>
      <c r="WOR20" s="270"/>
      <c r="WOS20" s="270"/>
      <c r="WOT20" s="270"/>
      <c r="WOU20" s="270"/>
      <c r="WOV20" s="270"/>
      <c r="WOW20" s="270"/>
      <c r="WOX20" s="270"/>
      <c r="WOY20" s="270"/>
      <c r="WOZ20" s="270"/>
      <c r="WPA20" s="270"/>
      <c r="WPB20" s="270"/>
      <c r="WPC20" s="270"/>
      <c r="WPD20" s="270"/>
      <c r="WPE20" s="270"/>
      <c r="WPF20" s="270"/>
      <c r="WPG20" s="270"/>
      <c r="WPH20" s="270"/>
      <c r="WPI20" s="270"/>
      <c r="WPJ20" s="270"/>
      <c r="WPK20" s="270"/>
      <c r="WPL20" s="270"/>
      <c r="WPM20" s="270"/>
      <c r="WPN20" s="270"/>
      <c r="WPO20" s="270"/>
      <c r="WPP20" s="270"/>
      <c r="WPQ20" s="270"/>
      <c r="WPR20" s="270"/>
      <c r="WPS20" s="270"/>
      <c r="WPT20" s="270"/>
      <c r="WPU20" s="270"/>
      <c r="WPV20" s="270"/>
      <c r="WPW20" s="270"/>
      <c r="WPX20" s="270"/>
      <c r="WPY20" s="270"/>
      <c r="WPZ20" s="270"/>
      <c r="WQA20" s="270"/>
      <c r="WQB20" s="270"/>
      <c r="WQC20" s="270"/>
      <c r="WQD20" s="270"/>
      <c r="WQE20" s="270"/>
      <c r="WQF20" s="270"/>
      <c r="WQG20" s="270"/>
      <c r="WQH20" s="270"/>
      <c r="WQI20" s="270"/>
      <c r="WQJ20" s="270"/>
      <c r="WQK20" s="270"/>
      <c r="WQL20" s="270"/>
      <c r="WQM20" s="270"/>
      <c r="WQN20" s="270"/>
      <c r="WQO20" s="270"/>
      <c r="WQP20" s="270"/>
      <c r="WQQ20" s="270"/>
      <c r="WQR20" s="270"/>
      <c r="WQS20" s="270"/>
      <c r="WQT20" s="270"/>
      <c r="WQU20" s="270"/>
      <c r="WQV20" s="270"/>
      <c r="WQW20" s="270"/>
      <c r="WQX20" s="270"/>
      <c r="WQY20" s="270"/>
      <c r="WQZ20" s="270"/>
      <c r="WRA20" s="270"/>
      <c r="WRB20" s="270"/>
      <c r="WRC20" s="270"/>
      <c r="WRD20" s="270"/>
      <c r="WRE20" s="270"/>
      <c r="WRF20" s="270"/>
      <c r="WRG20" s="270"/>
      <c r="WRH20" s="270"/>
      <c r="WRI20" s="270"/>
      <c r="WRJ20" s="270"/>
      <c r="WRK20" s="270"/>
      <c r="WRL20" s="270"/>
      <c r="WRM20" s="270"/>
      <c r="WRN20" s="270"/>
      <c r="WRO20" s="270"/>
      <c r="WRP20" s="270"/>
      <c r="WRQ20" s="270"/>
      <c r="WRR20" s="270"/>
      <c r="WRS20" s="270"/>
      <c r="WRT20" s="270"/>
      <c r="WRU20" s="270"/>
      <c r="WRV20" s="270"/>
      <c r="WRW20" s="270"/>
      <c r="WRX20" s="270"/>
      <c r="WRY20" s="270"/>
      <c r="WRZ20" s="270"/>
      <c r="WSA20" s="270"/>
      <c r="WSB20" s="270"/>
      <c r="WSC20" s="270"/>
      <c r="WSD20" s="270"/>
      <c r="WSE20" s="270"/>
      <c r="WSF20" s="270"/>
      <c r="WSG20" s="270"/>
      <c r="WSH20" s="270"/>
      <c r="WSI20" s="270"/>
      <c r="WSJ20" s="270"/>
      <c r="WSK20" s="270"/>
      <c r="WSL20" s="270"/>
      <c r="WSM20" s="270"/>
      <c r="WSN20" s="270"/>
      <c r="WSO20" s="270"/>
      <c r="WSP20" s="270"/>
      <c r="WSQ20" s="270"/>
      <c r="WSR20" s="270"/>
      <c r="WSS20" s="270"/>
      <c r="WST20" s="270"/>
      <c r="WSU20" s="270"/>
      <c r="WSV20" s="270"/>
      <c r="WSW20" s="270"/>
      <c r="WSX20" s="270"/>
      <c r="WSY20" s="270"/>
      <c r="WSZ20" s="270"/>
      <c r="WTA20" s="270"/>
      <c r="WTB20" s="270"/>
      <c r="WTC20" s="270"/>
      <c r="WTD20" s="270"/>
      <c r="WTE20" s="270"/>
      <c r="WTF20" s="270"/>
      <c r="WTG20" s="270"/>
      <c r="WTH20" s="270"/>
      <c r="WTI20" s="270"/>
      <c r="WTJ20" s="270"/>
      <c r="WTK20" s="270"/>
      <c r="WTL20" s="270"/>
      <c r="WTM20" s="270"/>
      <c r="WTN20" s="270"/>
      <c r="WTO20" s="270"/>
      <c r="WTP20" s="270"/>
      <c r="WTQ20" s="270"/>
      <c r="WTR20" s="270"/>
      <c r="WTS20" s="270"/>
      <c r="WTT20" s="270"/>
      <c r="WTU20" s="270"/>
      <c r="WTV20" s="270"/>
      <c r="WTW20" s="270"/>
      <c r="WTX20" s="270"/>
      <c r="WTY20" s="270"/>
      <c r="WTZ20" s="270"/>
      <c r="WUA20" s="270"/>
      <c r="WUB20" s="270"/>
      <c r="WUC20" s="270"/>
      <c r="WUD20" s="270"/>
      <c r="WUE20" s="270"/>
      <c r="WUF20" s="270"/>
      <c r="WUG20" s="270"/>
      <c r="WUH20" s="270"/>
      <c r="WUI20" s="270"/>
      <c r="WUJ20" s="270"/>
      <c r="WUK20" s="270"/>
      <c r="WUL20" s="270"/>
      <c r="WUM20" s="270"/>
      <c r="WUN20" s="270"/>
      <c r="WUO20" s="270"/>
      <c r="WUP20" s="270"/>
      <c r="WUQ20" s="270"/>
      <c r="WUR20" s="270"/>
      <c r="WUS20" s="270"/>
      <c r="WUT20" s="270"/>
      <c r="WUU20" s="270"/>
      <c r="WUV20" s="270"/>
      <c r="WUW20" s="270"/>
      <c r="WUX20" s="270"/>
      <c r="WUY20" s="270"/>
      <c r="WUZ20" s="270"/>
      <c r="WVA20" s="270"/>
      <c r="WVB20" s="270"/>
      <c r="WVC20" s="270"/>
      <c r="WVD20" s="270"/>
      <c r="WVE20" s="270"/>
      <c r="WVF20" s="270"/>
      <c r="WVG20" s="270"/>
      <c r="WVH20" s="270"/>
      <c r="WVI20" s="270"/>
      <c r="WVJ20" s="270"/>
      <c r="WVK20" s="270"/>
      <c r="WVL20" s="270"/>
      <c r="WVM20" s="270"/>
      <c r="WVN20" s="270"/>
      <c r="WVO20" s="270"/>
      <c r="WVP20" s="270"/>
      <c r="WVQ20" s="270"/>
      <c r="WVR20" s="270"/>
      <c r="WVS20" s="270"/>
      <c r="WVT20" s="270"/>
      <c r="WVU20" s="270"/>
      <c r="WVV20" s="270"/>
      <c r="WVW20" s="270"/>
      <c r="WVX20" s="270"/>
      <c r="WVY20" s="270"/>
      <c r="WVZ20" s="270"/>
      <c r="WWA20" s="270"/>
      <c r="WWB20" s="270"/>
      <c r="WWC20" s="270"/>
      <c r="WWD20" s="270"/>
      <c r="WWE20" s="270"/>
      <c r="WWF20" s="270"/>
      <c r="WWG20" s="270"/>
      <c r="WWH20" s="270"/>
      <c r="WWI20" s="270"/>
      <c r="WWJ20" s="270"/>
      <c r="WWK20" s="270"/>
      <c r="WWL20" s="270"/>
      <c r="WWM20" s="270"/>
      <c r="WWN20" s="270"/>
      <c r="WWO20" s="270"/>
      <c r="WWP20" s="270"/>
      <c r="WWQ20" s="270"/>
      <c r="WWR20" s="270"/>
      <c r="WWS20" s="270"/>
      <c r="WWT20" s="270"/>
      <c r="WWU20" s="270"/>
      <c r="WWV20" s="270"/>
      <c r="WWW20" s="270"/>
      <c r="WWX20" s="270"/>
      <c r="WWY20" s="270"/>
      <c r="WWZ20" s="270"/>
      <c r="WXA20" s="270"/>
      <c r="WXB20" s="270"/>
      <c r="WXC20" s="270"/>
      <c r="WXD20" s="270"/>
      <c r="WXE20" s="270"/>
      <c r="WXF20" s="270"/>
      <c r="WXG20" s="270"/>
      <c r="WXH20" s="270"/>
      <c r="WXI20" s="270"/>
      <c r="WXJ20" s="270"/>
      <c r="WXK20" s="270"/>
      <c r="WXL20" s="270"/>
      <c r="WXM20" s="270"/>
      <c r="WXN20" s="270"/>
      <c r="WXO20" s="270"/>
      <c r="WXP20" s="270"/>
      <c r="WXQ20" s="270"/>
      <c r="WXR20" s="270"/>
      <c r="WXS20" s="270"/>
      <c r="WXT20" s="270"/>
      <c r="WXU20" s="270"/>
      <c r="WXV20" s="270"/>
      <c r="WXW20" s="270"/>
      <c r="WXX20" s="270"/>
      <c r="WXY20" s="270"/>
      <c r="WXZ20" s="270"/>
      <c r="WYA20" s="270"/>
      <c r="WYB20" s="270"/>
      <c r="WYC20" s="270"/>
      <c r="WYD20" s="270"/>
      <c r="WYE20" s="270"/>
      <c r="WYF20" s="270"/>
      <c r="WYG20" s="270"/>
      <c r="WYH20" s="270"/>
      <c r="WYI20" s="270"/>
      <c r="WYJ20" s="270"/>
      <c r="WYK20" s="270"/>
      <c r="WYL20" s="270"/>
      <c r="WYM20" s="270"/>
      <c r="WYN20" s="270"/>
      <c r="WYO20" s="270"/>
      <c r="WYP20" s="270"/>
      <c r="WYQ20" s="270"/>
      <c r="WYR20" s="270"/>
      <c r="WYS20" s="270"/>
      <c r="WYT20" s="270"/>
      <c r="WYU20" s="270"/>
      <c r="WYV20" s="270"/>
      <c r="WYW20" s="270"/>
      <c r="WYX20" s="270"/>
      <c r="WYY20" s="270"/>
      <c r="WYZ20" s="270"/>
      <c r="WZA20" s="270"/>
      <c r="WZB20" s="270"/>
      <c r="WZC20" s="270"/>
      <c r="WZD20" s="270"/>
      <c r="WZE20" s="270"/>
      <c r="WZF20" s="270"/>
      <c r="WZG20" s="270"/>
      <c r="WZH20" s="270"/>
      <c r="WZI20" s="270"/>
      <c r="WZJ20" s="270"/>
      <c r="WZK20" s="270"/>
      <c r="WZL20" s="270"/>
      <c r="WZM20" s="270"/>
      <c r="WZN20" s="270"/>
      <c r="WZO20" s="270"/>
      <c r="WZP20" s="270"/>
      <c r="WZQ20" s="270"/>
      <c r="WZR20" s="270"/>
      <c r="WZS20" s="270"/>
      <c r="WZT20" s="270"/>
      <c r="WZU20" s="270"/>
      <c r="WZV20" s="270"/>
      <c r="WZW20" s="270"/>
      <c r="WZX20" s="270"/>
      <c r="WZY20" s="270"/>
      <c r="WZZ20" s="270"/>
      <c r="XAA20" s="270"/>
      <c r="XAB20" s="270"/>
      <c r="XAC20" s="270"/>
      <c r="XAD20" s="270"/>
      <c r="XAE20" s="270"/>
      <c r="XAF20" s="270"/>
      <c r="XAG20" s="270"/>
      <c r="XAH20" s="270"/>
      <c r="XAI20" s="270"/>
      <c r="XAJ20" s="270"/>
      <c r="XAK20" s="270"/>
      <c r="XAL20" s="270"/>
      <c r="XAM20" s="270"/>
      <c r="XAN20" s="270"/>
      <c r="XAO20" s="270"/>
      <c r="XAP20" s="270"/>
      <c r="XAQ20" s="270"/>
      <c r="XAR20" s="270"/>
      <c r="XAS20" s="270"/>
      <c r="XAT20" s="270"/>
      <c r="XAU20" s="270"/>
      <c r="XAV20" s="270"/>
      <c r="XAW20" s="270"/>
      <c r="XAX20" s="270"/>
      <c r="XAY20" s="270"/>
      <c r="XAZ20" s="270"/>
      <c r="XBA20" s="270"/>
      <c r="XBB20" s="270"/>
      <c r="XBC20" s="270"/>
      <c r="XBD20" s="270"/>
      <c r="XBE20" s="270"/>
      <c r="XBF20" s="270"/>
      <c r="XBG20" s="270"/>
      <c r="XBH20" s="270"/>
      <c r="XBI20" s="270"/>
      <c r="XBJ20" s="270"/>
      <c r="XBK20" s="270"/>
      <c r="XBL20" s="270"/>
      <c r="XBM20" s="270"/>
      <c r="XBN20" s="270"/>
      <c r="XBO20" s="270"/>
      <c r="XBP20" s="270"/>
      <c r="XBQ20" s="270"/>
      <c r="XBR20" s="270"/>
      <c r="XBS20" s="270"/>
      <c r="XBT20" s="270"/>
      <c r="XBU20" s="270"/>
      <c r="XBV20" s="270"/>
      <c r="XBW20" s="270"/>
      <c r="XBX20" s="270"/>
      <c r="XBY20" s="270"/>
      <c r="XBZ20" s="270"/>
      <c r="XCA20" s="270"/>
      <c r="XCB20" s="270"/>
      <c r="XCC20" s="270"/>
      <c r="XCD20" s="270"/>
      <c r="XCE20" s="270"/>
      <c r="XCF20" s="270"/>
      <c r="XCG20" s="270"/>
      <c r="XCH20" s="270"/>
      <c r="XCI20" s="270"/>
      <c r="XCJ20" s="270"/>
      <c r="XCK20" s="270"/>
      <c r="XCL20" s="270"/>
      <c r="XCM20" s="270"/>
      <c r="XCN20" s="270"/>
      <c r="XCO20" s="270"/>
      <c r="XCP20" s="270"/>
      <c r="XCQ20" s="270"/>
      <c r="XCR20" s="270"/>
      <c r="XCS20" s="270"/>
      <c r="XCT20" s="270"/>
      <c r="XCU20" s="270"/>
      <c r="XCV20" s="270"/>
      <c r="XCW20" s="270"/>
      <c r="XCX20" s="270"/>
      <c r="XCY20" s="270"/>
      <c r="XCZ20" s="270"/>
      <c r="XDA20" s="270"/>
      <c r="XDB20" s="270"/>
      <c r="XDC20" s="270"/>
      <c r="XDD20" s="270"/>
      <c r="XDE20" s="270"/>
      <c r="XDF20" s="270"/>
      <c r="XDG20" s="270"/>
      <c r="XDH20" s="270"/>
      <c r="XDI20" s="270"/>
      <c r="XDJ20" s="270"/>
      <c r="XDK20" s="270"/>
      <c r="XDL20" s="270"/>
      <c r="XDM20" s="270"/>
      <c r="XDN20" s="270"/>
      <c r="XDO20" s="270"/>
      <c r="XDP20" s="270"/>
      <c r="XDQ20" s="270"/>
      <c r="XDR20" s="270"/>
      <c r="XDS20" s="270"/>
      <c r="XDT20" s="270"/>
      <c r="XDU20" s="270"/>
      <c r="XDV20" s="270"/>
      <c r="XDW20" s="270"/>
      <c r="XDX20" s="270"/>
      <c r="XDY20" s="270"/>
      <c r="XDZ20" s="270"/>
      <c r="XEA20" s="270"/>
      <c r="XEB20" s="270"/>
      <c r="XEC20" s="270"/>
      <c r="XED20" s="270"/>
      <c r="XEE20" s="270"/>
      <c r="XEF20" s="270"/>
      <c r="XEG20" s="182"/>
      <c r="XEH20" s="289"/>
      <c r="XEI20" s="267"/>
      <c r="XEJ20" s="105"/>
      <c r="XEK20" s="179"/>
      <c r="XEL20" s="107"/>
      <c r="XEM20" s="107"/>
      <c r="XEN20" s="269"/>
      <c r="XEO20" s="122"/>
      <c r="XEP20" s="122"/>
      <c r="XEQ20" s="122"/>
      <c r="XER20" s="267"/>
      <c r="XES20" s="91"/>
      <c r="XET20" s="267"/>
      <c r="XEU20" s="182"/>
    </row>
    <row r="21" spans="1:16375" s="270" customFormat="1" ht="12.75" x14ac:dyDescent="0.2">
      <c r="A21" s="182"/>
      <c r="B21" s="82" t="s">
        <v>45</v>
      </c>
      <c r="C21" s="267"/>
      <c r="D21" s="183"/>
      <c r="E21" s="179"/>
      <c r="F21" s="107"/>
      <c r="G21" s="107">
        <f>D21</f>
        <v>0</v>
      </c>
      <c r="H21" s="122"/>
      <c r="I21" s="122"/>
      <c r="J21" s="122"/>
      <c r="K21" s="122"/>
      <c r="L21" s="267"/>
      <c r="M21" s="91"/>
      <c r="N21" s="86"/>
      <c r="O21" s="182"/>
      <c r="P21" s="182"/>
      <c r="Q21" s="182"/>
      <c r="R21" s="182"/>
      <c r="S21" s="182"/>
      <c r="T21" s="182"/>
      <c r="U21" s="182"/>
      <c r="V21" s="245" t="s">
        <v>60</v>
      </c>
      <c r="W21" s="245" t="s">
        <v>60</v>
      </c>
      <c r="X21" s="245" t="s">
        <v>60</v>
      </c>
      <c r="Y21" s="245" t="s">
        <v>60</v>
      </c>
      <c r="Z21" s="245" t="s">
        <v>60</v>
      </c>
      <c r="AA21" s="245" t="s">
        <v>60</v>
      </c>
      <c r="AB21" s="245" t="s">
        <v>60</v>
      </c>
      <c r="AC21" s="245" t="s">
        <v>60</v>
      </c>
      <c r="AD21" s="245" t="s">
        <v>60</v>
      </c>
      <c r="AE21" s="245" t="s">
        <v>61</v>
      </c>
      <c r="AF21" s="245" t="s">
        <v>60</v>
      </c>
      <c r="AG21" s="245" t="s">
        <v>60</v>
      </c>
      <c r="AH21" s="245" t="s">
        <v>61</v>
      </c>
      <c r="AI21" s="245" t="s">
        <v>61</v>
      </c>
      <c r="AJ21" s="245" t="s">
        <v>61</v>
      </c>
      <c r="AK21" s="245" t="s">
        <v>61</v>
      </c>
      <c r="AL21" s="245" t="s">
        <v>61</v>
      </c>
      <c r="AM21" s="245" t="s">
        <v>61</v>
      </c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XEG21" s="182"/>
      <c r="XEH21" s="290"/>
      <c r="XEI21" s="267"/>
      <c r="XEJ21" s="105"/>
      <c r="XEK21" s="179"/>
      <c r="XEL21" s="107"/>
      <c r="XEM21" s="107"/>
      <c r="XEN21" s="86"/>
      <c r="XEO21" s="122"/>
      <c r="XEP21" s="122"/>
      <c r="XEQ21" s="122"/>
      <c r="XER21" s="267"/>
      <c r="XES21" s="91"/>
      <c r="XET21" s="267"/>
      <c r="XEU21" s="182"/>
    </row>
    <row r="22" spans="1:16375" s="270" customFormat="1" ht="12.75" x14ac:dyDescent="0.2">
      <c r="A22" s="182"/>
      <c r="B22" s="82" t="s">
        <v>24</v>
      </c>
      <c r="C22" s="267"/>
      <c r="D22" s="183"/>
      <c r="E22" s="179"/>
      <c r="F22" s="107"/>
      <c r="G22" s="107">
        <f t="shared" ref="G22:G30" si="0">D22</f>
        <v>0</v>
      </c>
      <c r="H22" s="122"/>
      <c r="I22" s="122"/>
      <c r="J22" s="122"/>
      <c r="K22" s="122"/>
      <c r="L22" s="267"/>
      <c r="M22" s="91"/>
      <c r="N22" s="86"/>
      <c r="O22" s="182"/>
      <c r="P22" s="182"/>
      <c r="Q22" s="182"/>
      <c r="R22" s="182"/>
      <c r="S22" s="182"/>
      <c r="T22" s="182"/>
      <c r="U22" s="182"/>
      <c r="V22" s="245" t="s">
        <v>60</v>
      </c>
      <c r="W22" s="245" t="s">
        <v>61</v>
      </c>
      <c r="X22" s="245" t="s">
        <v>60</v>
      </c>
      <c r="Y22" s="245" t="s">
        <v>60</v>
      </c>
      <c r="Z22" s="245" t="s">
        <v>60</v>
      </c>
      <c r="AA22" s="245" t="s">
        <v>60</v>
      </c>
      <c r="AB22" s="245" t="s">
        <v>60</v>
      </c>
      <c r="AC22" s="245" t="s">
        <v>60</v>
      </c>
      <c r="AD22" s="245" t="s">
        <v>61</v>
      </c>
      <c r="AE22" s="245" t="s">
        <v>60</v>
      </c>
      <c r="AF22" s="245" t="s">
        <v>60</v>
      </c>
      <c r="AG22" s="245" t="s">
        <v>61</v>
      </c>
      <c r="AH22" s="245" t="s">
        <v>61</v>
      </c>
      <c r="AI22" s="245" t="s">
        <v>60</v>
      </c>
      <c r="AJ22" s="245" t="s">
        <v>60</v>
      </c>
      <c r="AK22" s="245" t="s">
        <v>60</v>
      </c>
      <c r="AL22" s="245" t="s">
        <v>60</v>
      </c>
      <c r="AM22" s="245" t="s">
        <v>60</v>
      </c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XEG22" s="182"/>
      <c r="XEH22" s="290"/>
      <c r="XEI22" s="267"/>
      <c r="XEJ22" s="105"/>
      <c r="XEK22" s="179"/>
      <c r="XEL22" s="107"/>
      <c r="XEM22" s="107"/>
      <c r="XEN22" s="86"/>
      <c r="XEO22" s="122"/>
      <c r="XEP22" s="122"/>
      <c r="XEQ22" s="122"/>
      <c r="XER22" s="267"/>
      <c r="XES22" s="91"/>
      <c r="XET22" s="267"/>
      <c r="XEU22" s="182"/>
    </row>
    <row r="23" spans="1:16375" s="270" customFormat="1" ht="12.75" x14ac:dyDescent="0.2">
      <c r="A23" s="182"/>
      <c r="B23" s="82" t="s">
        <v>252</v>
      </c>
      <c r="C23" s="267"/>
      <c r="D23" s="183"/>
      <c r="E23" s="179"/>
      <c r="F23" s="107"/>
      <c r="G23" s="107">
        <f t="shared" si="0"/>
        <v>0</v>
      </c>
      <c r="H23" s="122"/>
      <c r="I23" s="122"/>
      <c r="J23" s="122"/>
      <c r="K23" s="122"/>
      <c r="L23" s="267"/>
      <c r="M23" s="91"/>
      <c r="N23" s="86"/>
      <c r="O23" s="182"/>
      <c r="P23" s="182"/>
      <c r="Q23" s="182"/>
      <c r="R23" s="182"/>
      <c r="S23" s="182"/>
      <c r="T23" s="182"/>
      <c r="U23" s="182"/>
      <c r="V23" s="245" t="s">
        <v>60</v>
      </c>
      <c r="W23" s="245" t="s">
        <v>60</v>
      </c>
      <c r="X23" s="245" t="s">
        <v>60</v>
      </c>
      <c r="Y23" s="245" t="s">
        <v>60</v>
      </c>
      <c r="Z23" s="245" t="s">
        <v>61</v>
      </c>
      <c r="AA23" s="245" t="s">
        <v>61</v>
      </c>
      <c r="AB23" s="245" t="s">
        <v>60</v>
      </c>
      <c r="AC23" s="245" t="s">
        <v>60</v>
      </c>
      <c r="AD23" s="245" t="s">
        <v>61</v>
      </c>
      <c r="AE23" s="245" t="s">
        <v>61</v>
      </c>
      <c r="AF23" s="245" t="s">
        <v>61</v>
      </c>
      <c r="AG23" s="245" t="s">
        <v>61</v>
      </c>
      <c r="AH23" s="245" t="s">
        <v>61</v>
      </c>
      <c r="AI23" s="245" t="s">
        <v>60</v>
      </c>
      <c r="AJ23" s="245" t="s">
        <v>60</v>
      </c>
      <c r="AK23" s="245" t="s">
        <v>60</v>
      </c>
      <c r="AL23" s="245" t="s">
        <v>60</v>
      </c>
      <c r="AM23" s="245" t="s">
        <v>60</v>
      </c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XEG23" s="182"/>
      <c r="XEH23" s="290"/>
      <c r="XEI23" s="267"/>
      <c r="XEJ23" s="105"/>
      <c r="XEK23" s="179"/>
      <c r="XEL23" s="107"/>
      <c r="XEM23" s="107"/>
      <c r="XEN23" s="86"/>
      <c r="XEO23" s="122"/>
      <c r="XEP23" s="122"/>
      <c r="XEQ23" s="122"/>
      <c r="XER23" s="267"/>
      <c r="XES23" s="91"/>
      <c r="XET23" s="267"/>
      <c r="XEU23" s="182"/>
    </row>
    <row r="24" spans="1:16375" s="270" customFormat="1" ht="12.75" x14ac:dyDescent="0.2">
      <c r="A24" s="182"/>
      <c r="B24" s="82" t="s">
        <v>46</v>
      </c>
      <c r="C24" s="267"/>
      <c r="D24" s="183"/>
      <c r="E24" s="179"/>
      <c r="F24" s="107"/>
      <c r="G24" s="107">
        <f t="shared" si="0"/>
        <v>0</v>
      </c>
      <c r="H24" s="122"/>
      <c r="I24" s="122"/>
      <c r="J24" s="122"/>
      <c r="K24" s="122"/>
      <c r="L24" s="267"/>
      <c r="M24" s="91"/>
      <c r="N24" s="86"/>
      <c r="O24" s="182"/>
      <c r="P24" s="182"/>
      <c r="Q24" s="182"/>
      <c r="R24" s="182"/>
      <c r="S24" s="182"/>
      <c r="T24" s="182"/>
      <c r="U24" s="182"/>
      <c r="V24" s="245" t="s">
        <v>60</v>
      </c>
      <c r="W24" s="245" t="s">
        <v>61</v>
      </c>
      <c r="X24" s="245" t="s">
        <v>61</v>
      </c>
      <c r="Y24" s="245" t="s">
        <v>61</v>
      </c>
      <c r="Z24" s="245" t="s">
        <v>61</v>
      </c>
      <c r="AA24" s="245" t="s">
        <v>61</v>
      </c>
      <c r="AB24" s="245" t="s">
        <v>61</v>
      </c>
      <c r="AC24" s="245" t="s">
        <v>61</v>
      </c>
      <c r="AD24" s="245" t="s">
        <v>61</v>
      </c>
      <c r="AE24" s="245" t="s">
        <v>61</v>
      </c>
      <c r="AF24" s="245" t="s">
        <v>61</v>
      </c>
      <c r="AG24" s="245" t="s">
        <v>61</v>
      </c>
      <c r="AH24" s="245" t="s">
        <v>61</v>
      </c>
      <c r="AI24" s="245" t="s">
        <v>61</v>
      </c>
      <c r="AJ24" s="245" t="s">
        <v>61</v>
      </c>
      <c r="AK24" s="245" t="s">
        <v>61</v>
      </c>
      <c r="AL24" s="245" t="s">
        <v>61</v>
      </c>
      <c r="AM24" s="245" t="s">
        <v>61</v>
      </c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XEG24" s="182"/>
      <c r="XEH24" s="290"/>
      <c r="XEI24" s="267"/>
      <c r="XEJ24" s="105"/>
      <c r="XEK24" s="179"/>
      <c r="XEL24" s="107"/>
      <c r="XEM24" s="107"/>
      <c r="XEN24" s="86"/>
      <c r="XEO24" s="122"/>
      <c r="XEP24" s="122"/>
      <c r="XEQ24" s="122"/>
      <c r="XER24" s="267"/>
      <c r="XES24" s="91"/>
      <c r="XET24" s="267"/>
      <c r="XEU24" s="182"/>
    </row>
    <row r="25" spans="1:16375" s="270" customFormat="1" ht="12.75" x14ac:dyDescent="0.2">
      <c r="A25" s="182"/>
      <c r="B25" s="82" t="s">
        <v>124</v>
      </c>
      <c r="C25" s="267"/>
      <c r="D25" s="183"/>
      <c r="E25" s="179"/>
      <c r="F25" s="107"/>
      <c r="G25" s="107">
        <f t="shared" si="0"/>
        <v>0</v>
      </c>
      <c r="H25" s="122"/>
      <c r="I25" s="122"/>
      <c r="J25" s="122"/>
      <c r="K25" s="122"/>
      <c r="L25" s="267"/>
      <c r="M25" s="91"/>
      <c r="N25" s="86"/>
      <c r="O25" s="182"/>
      <c r="P25" s="182"/>
      <c r="Q25" s="182"/>
      <c r="R25" s="182"/>
      <c r="S25" s="182"/>
      <c r="T25" s="182"/>
      <c r="U25" s="182"/>
      <c r="V25" s="245" t="s">
        <v>60</v>
      </c>
      <c r="W25" s="245" t="s">
        <v>61</v>
      </c>
      <c r="X25" s="245" t="s">
        <v>60</v>
      </c>
      <c r="Y25" s="245" t="s">
        <v>60</v>
      </c>
      <c r="Z25" s="245" t="s">
        <v>61</v>
      </c>
      <c r="AA25" s="245" t="s">
        <v>61</v>
      </c>
      <c r="AB25" s="245" t="s">
        <v>60</v>
      </c>
      <c r="AC25" s="245" t="s">
        <v>60</v>
      </c>
      <c r="AD25" s="245" t="s">
        <v>61</v>
      </c>
      <c r="AE25" s="245" t="s">
        <v>61</v>
      </c>
      <c r="AF25" s="245" t="s">
        <v>61</v>
      </c>
      <c r="AG25" s="245" t="s">
        <v>60</v>
      </c>
      <c r="AH25" s="245" t="s">
        <v>61</v>
      </c>
      <c r="AI25" s="245" t="s">
        <v>61</v>
      </c>
      <c r="AJ25" s="245" t="s">
        <v>61</v>
      </c>
      <c r="AK25" s="245" t="s">
        <v>61</v>
      </c>
      <c r="AL25" s="245" t="s">
        <v>61</v>
      </c>
      <c r="AM25" s="245" t="s">
        <v>61</v>
      </c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XEG25" s="182"/>
      <c r="XEH25" s="290"/>
      <c r="XEI25" s="267"/>
      <c r="XEJ25" s="105"/>
      <c r="XEK25" s="179"/>
      <c r="XEL25" s="107"/>
      <c r="XEM25" s="107"/>
      <c r="XEN25" s="86"/>
      <c r="XEO25" s="122"/>
      <c r="XEP25" s="122"/>
      <c r="XEQ25" s="122"/>
      <c r="XER25" s="267"/>
      <c r="XES25" s="91"/>
      <c r="XET25" s="267"/>
      <c r="XEU25" s="182"/>
    </row>
    <row r="26" spans="1:16375" s="270" customFormat="1" ht="12.75" x14ac:dyDescent="0.2">
      <c r="A26" s="182"/>
      <c r="B26" s="82" t="s">
        <v>1</v>
      </c>
      <c r="C26" s="267"/>
      <c r="D26" s="183"/>
      <c r="E26" s="179"/>
      <c r="F26" s="107"/>
      <c r="G26" s="107">
        <f t="shared" si="0"/>
        <v>0</v>
      </c>
      <c r="H26" s="122"/>
      <c r="I26" s="122"/>
      <c r="J26" s="122"/>
      <c r="K26" s="122"/>
      <c r="L26" s="267"/>
      <c r="M26" s="91"/>
      <c r="N26" s="86"/>
      <c r="O26" s="182"/>
      <c r="P26" s="182"/>
      <c r="Q26" s="182"/>
      <c r="R26" s="182"/>
      <c r="S26" s="182"/>
      <c r="T26" s="182"/>
      <c r="U26" s="182"/>
      <c r="V26" s="245" t="s">
        <v>60</v>
      </c>
      <c r="W26" s="245" t="s">
        <v>60</v>
      </c>
      <c r="X26" s="245" t="s">
        <v>60</v>
      </c>
      <c r="Y26" s="245" t="s">
        <v>60</v>
      </c>
      <c r="Z26" s="245" t="s">
        <v>60</v>
      </c>
      <c r="AA26" s="245" t="s">
        <v>60</v>
      </c>
      <c r="AB26" s="245" t="s">
        <v>60</v>
      </c>
      <c r="AC26" s="245" t="s">
        <v>60</v>
      </c>
      <c r="AD26" s="245" t="s">
        <v>60</v>
      </c>
      <c r="AE26" s="245" t="s">
        <v>60</v>
      </c>
      <c r="AF26" s="245" t="s">
        <v>60</v>
      </c>
      <c r="AG26" s="245" t="s">
        <v>60</v>
      </c>
      <c r="AH26" s="245" t="s">
        <v>60</v>
      </c>
      <c r="AI26" s="245" t="s">
        <v>60</v>
      </c>
      <c r="AJ26" s="245" t="s">
        <v>60</v>
      </c>
      <c r="AK26" s="245" t="s">
        <v>60</v>
      </c>
      <c r="AL26" s="245" t="s">
        <v>60</v>
      </c>
      <c r="AM26" s="245" t="s">
        <v>60</v>
      </c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XEG26" s="182"/>
      <c r="XEH26" s="290"/>
      <c r="XEI26" s="267"/>
      <c r="XEJ26" s="105"/>
      <c r="XEK26" s="179"/>
      <c r="XEL26" s="107"/>
      <c r="XEM26" s="107"/>
      <c r="XEN26" s="86"/>
      <c r="XEO26" s="122"/>
      <c r="XEP26" s="122"/>
      <c r="XEQ26" s="122"/>
      <c r="XER26" s="267"/>
      <c r="XES26" s="91"/>
      <c r="XET26" s="267"/>
      <c r="XEU26" s="182"/>
    </row>
    <row r="27" spans="1:16375" s="270" customFormat="1" ht="12.75" x14ac:dyDescent="0.2">
      <c r="A27" s="182"/>
      <c r="B27" s="82" t="s">
        <v>2</v>
      </c>
      <c r="C27" s="267"/>
      <c r="D27" s="183"/>
      <c r="E27" s="179"/>
      <c r="F27" s="107"/>
      <c r="G27" s="107">
        <f t="shared" si="0"/>
        <v>0</v>
      </c>
      <c r="H27" s="122"/>
      <c r="I27" s="122"/>
      <c r="J27" s="122"/>
      <c r="K27" s="122"/>
      <c r="L27" s="267"/>
      <c r="M27" s="91"/>
      <c r="N27" s="86"/>
      <c r="O27" s="182"/>
      <c r="P27" s="182"/>
      <c r="Q27" s="182"/>
      <c r="R27" s="182"/>
      <c r="S27" s="182"/>
      <c r="T27" s="182"/>
      <c r="U27" s="182"/>
      <c r="V27" s="245" t="s">
        <v>60</v>
      </c>
      <c r="W27" s="245" t="s">
        <v>60</v>
      </c>
      <c r="X27" s="245" t="s">
        <v>60</v>
      </c>
      <c r="Y27" s="245" t="s">
        <v>60</v>
      </c>
      <c r="Z27" s="245" t="s">
        <v>60</v>
      </c>
      <c r="AA27" s="245" t="s">
        <v>60</v>
      </c>
      <c r="AB27" s="245" t="s">
        <v>60</v>
      </c>
      <c r="AC27" s="245" t="s">
        <v>60</v>
      </c>
      <c r="AD27" s="245" t="s">
        <v>60</v>
      </c>
      <c r="AE27" s="245" t="s">
        <v>60</v>
      </c>
      <c r="AF27" s="245" t="s">
        <v>60</v>
      </c>
      <c r="AG27" s="245" t="s">
        <v>60</v>
      </c>
      <c r="AH27" s="245" t="s">
        <v>60</v>
      </c>
      <c r="AI27" s="245" t="s">
        <v>60</v>
      </c>
      <c r="AJ27" s="245" t="s">
        <v>60</v>
      </c>
      <c r="AK27" s="245" t="s">
        <v>60</v>
      </c>
      <c r="AL27" s="245" t="s">
        <v>60</v>
      </c>
      <c r="AM27" s="245" t="s">
        <v>60</v>
      </c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XEG27" s="182"/>
      <c r="XEH27" s="290"/>
      <c r="XEI27" s="267"/>
      <c r="XEJ27" s="105"/>
      <c r="XEK27" s="179"/>
      <c r="XEL27" s="107"/>
      <c r="XEM27" s="107"/>
      <c r="XEN27" s="86"/>
      <c r="XEO27" s="122"/>
      <c r="XEP27" s="122"/>
      <c r="XEQ27" s="122"/>
      <c r="XER27" s="267"/>
      <c r="XES27" s="91"/>
      <c r="XET27" s="267"/>
      <c r="XEU27" s="182"/>
    </row>
    <row r="28" spans="1:16375" s="270" customFormat="1" ht="12.75" hidden="1" customHeight="1" x14ac:dyDescent="0.2">
      <c r="A28" s="182"/>
      <c r="B28" s="83" t="s">
        <v>116</v>
      </c>
      <c r="C28" s="267"/>
      <c r="D28" s="364"/>
      <c r="E28" s="179"/>
      <c r="F28" s="279"/>
      <c r="G28" s="279">
        <f t="shared" si="0"/>
        <v>0</v>
      </c>
      <c r="H28" s="107"/>
      <c r="I28" s="107"/>
      <c r="J28" s="107"/>
      <c r="K28" s="107"/>
      <c r="L28" s="107"/>
      <c r="M28" s="107"/>
      <c r="N28" s="367"/>
      <c r="O28" s="122"/>
      <c r="P28" s="122"/>
      <c r="Q28" s="122"/>
      <c r="R28" s="267"/>
      <c r="S28" s="58"/>
      <c r="T28" s="267"/>
      <c r="U28" s="182"/>
      <c r="V28" s="245" t="s">
        <v>61</v>
      </c>
      <c r="W28" s="245" t="s">
        <v>61</v>
      </c>
      <c r="X28" s="245" t="s">
        <v>60</v>
      </c>
      <c r="Y28" s="245" t="s">
        <v>61</v>
      </c>
      <c r="Z28" s="245" t="s">
        <v>61</v>
      </c>
      <c r="AA28" s="245" t="s">
        <v>61</v>
      </c>
      <c r="AB28" s="245" t="s">
        <v>61</v>
      </c>
      <c r="AC28" s="245" t="s">
        <v>61</v>
      </c>
      <c r="AD28" s="245" t="s">
        <v>61</v>
      </c>
      <c r="AE28" s="245" t="s">
        <v>61</v>
      </c>
      <c r="AF28" s="245" t="s">
        <v>61</v>
      </c>
      <c r="AG28" s="245" t="s">
        <v>61</v>
      </c>
      <c r="AH28" s="245" t="s">
        <v>61</v>
      </c>
      <c r="AI28" s="245" t="s">
        <v>61</v>
      </c>
      <c r="AJ28" s="245" t="s">
        <v>61</v>
      </c>
      <c r="AK28" s="245" t="s">
        <v>61</v>
      </c>
      <c r="AL28" s="245" t="s">
        <v>61</v>
      </c>
      <c r="AM28" s="245" t="s">
        <v>61</v>
      </c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</row>
    <row r="29" spans="1:16375" s="270" customFormat="1" ht="12.75" x14ac:dyDescent="0.2">
      <c r="A29" s="182"/>
      <c r="B29" s="82" t="s">
        <v>253</v>
      </c>
      <c r="C29" s="267"/>
      <c r="D29" s="183"/>
      <c r="E29" s="179"/>
      <c r="F29" s="107"/>
      <c r="G29" s="107">
        <f t="shared" si="0"/>
        <v>0</v>
      </c>
      <c r="H29" s="122"/>
      <c r="I29" s="122"/>
      <c r="J29" s="122"/>
      <c r="K29" s="122"/>
      <c r="L29" s="267"/>
      <c r="M29" s="91"/>
      <c r="N29" s="86"/>
      <c r="O29" s="182"/>
      <c r="P29" s="182"/>
      <c r="Q29" s="182"/>
      <c r="R29" s="182"/>
      <c r="S29" s="182"/>
      <c r="T29" s="182"/>
      <c r="U29" s="182"/>
      <c r="V29" s="245" t="s">
        <v>60</v>
      </c>
      <c r="W29" s="245" t="s">
        <v>61</v>
      </c>
      <c r="X29" s="245" t="s">
        <v>61</v>
      </c>
      <c r="Y29" s="245" t="s">
        <v>61</v>
      </c>
      <c r="Z29" s="245" t="s">
        <v>60</v>
      </c>
      <c r="AA29" s="245" t="s">
        <v>60</v>
      </c>
      <c r="AB29" s="245" t="s">
        <v>60</v>
      </c>
      <c r="AC29" s="245" t="s">
        <v>60</v>
      </c>
      <c r="AD29" s="245" t="s">
        <v>61</v>
      </c>
      <c r="AE29" s="245" t="s">
        <v>61</v>
      </c>
      <c r="AF29" s="245" t="s">
        <v>61</v>
      </c>
      <c r="AG29" s="245" t="s">
        <v>60</v>
      </c>
      <c r="AH29" s="245" t="s">
        <v>61</v>
      </c>
      <c r="AI29" s="245" t="s">
        <v>60</v>
      </c>
      <c r="AJ29" s="245" t="s">
        <v>61</v>
      </c>
      <c r="AK29" s="245" t="s">
        <v>61</v>
      </c>
      <c r="AL29" s="245" t="s">
        <v>60</v>
      </c>
      <c r="AM29" s="245" t="s">
        <v>60</v>
      </c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XEG29" s="182"/>
      <c r="XEH29" s="290"/>
      <c r="XEI29" s="267"/>
      <c r="XEJ29" s="105"/>
      <c r="XEK29" s="179"/>
      <c r="XEL29" s="107"/>
      <c r="XEM29" s="107"/>
      <c r="XEN29" s="86"/>
      <c r="XEO29" s="122"/>
      <c r="XEP29" s="122"/>
      <c r="XEQ29" s="122"/>
      <c r="XER29" s="267"/>
      <c r="XES29" s="91"/>
      <c r="XET29" s="267"/>
      <c r="XEU29" s="182"/>
    </row>
    <row r="30" spans="1:16375" s="270" customFormat="1" ht="13.5" thickBot="1" x14ac:dyDescent="0.25">
      <c r="A30" s="182"/>
      <c r="B30" s="57" t="s">
        <v>93</v>
      </c>
      <c r="C30" s="267"/>
      <c r="D30" s="355"/>
      <c r="E30" s="179"/>
      <c r="F30" s="107"/>
      <c r="G30" s="107">
        <f t="shared" si="0"/>
        <v>0</v>
      </c>
      <c r="H30" s="122"/>
      <c r="I30" s="122"/>
      <c r="J30" s="122"/>
      <c r="K30" s="122"/>
      <c r="L30" s="267"/>
      <c r="M30" s="91"/>
      <c r="N30" s="242"/>
      <c r="O30" s="182"/>
      <c r="P30" s="182"/>
      <c r="Q30" s="182"/>
      <c r="R30" s="182"/>
      <c r="S30" s="182"/>
      <c r="T30" s="182"/>
      <c r="U30" s="182"/>
      <c r="V30" s="245" t="s">
        <v>60</v>
      </c>
      <c r="W30" s="245" t="s">
        <v>60</v>
      </c>
      <c r="X30" s="245" t="s">
        <v>60</v>
      </c>
      <c r="Y30" s="245" t="s">
        <v>60</v>
      </c>
      <c r="Z30" s="245" t="s">
        <v>60</v>
      </c>
      <c r="AA30" s="245" t="s">
        <v>60</v>
      </c>
      <c r="AB30" s="245" t="s">
        <v>60</v>
      </c>
      <c r="AC30" s="245" t="s">
        <v>60</v>
      </c>
      <c r="AD30" s="245" t="s">
        <v>60</v>
      </c>
      <c r="AE30" s="245" t="s">
        <v>60</v>
      </c>
      <c r="AF30" s="245" t="s">
        <v>60</v>
      </c>
      <c r="AG30" s="245" t="s">
        <v>60</v>
      </c>
      <c r="AH30" s="245" t="s">
        <v>60</v>
      </c>
      <c r="AI30" s="245" t="s">
        <v>60</v>
      </c>
      <c r="AJ30" s="245" t="s">
        <v>60</v>
      </c>
      <c r="AK30" s="245" t="s">
        <v>61</v>
      </c>
      <c r="AL30" s="245" t="s">
        <v>60</v>
      </c>
      <c r="AM30" s="245" t="s">
        <v>60</v>
      </c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XEG30" s="182"/>
      <c r="XEH30" s="288"/>
      <c r="XEI30" s="267"/>
      <c r="XEJ30" s="106"/>
      <c r="XEK30" s="179"/>
      <c r="XEL30" s="107"/>
      <c r="XEM30" s="107"/>
      <c r="XEN30" s="242"/>
      <c r="XEO30" s="122"/>
      <c r="XEP30" s="122"/>
      <c r="XEQ30" s="122"/>
      <c r="XER30" s="267"/>
      <c r="XES30" s="91"/>
      <c r="XET30" s="267"/>
      <c r="XEU30" s="182"/>
    </row>
    <row r="31" spans="1:16375" s="7" customFormat="1" ht="18" customHeight="1" thickBot="1" x14ac:dyDescent="0.25">
      <c r="A31" s="22"/>
      <c r="B31" s="341"/>
      <c r="C31" s="25"/>
      <c r="D31" s="66"/>
      <c r="E31" s="60"/>
      <c r="F31" s="66"/>
      <c r="G31" s="66"/>
      <c r="H31" s="66"/>
      <c r="I31" s="66"/>
      <c r="J31" s="66"/>
      <c r="K31" s="66"/>
      <c r="L31" s="66"/>
      <c r="M31" s="66"/>
      <c r="N31" s="26"/>
      <c r="O31" s="26"/>
      <c r="P31" s="121"/>
      <c r="Q31" s="26"/>
      <c r="R31" s="6"/>
      <c r="S31" s="89"/>
      <c r="T31" s="25"/>
      <c r="U31" s="22"/>
      <c r="V31" s="245" t="s">
        <v>60</v>
      </c>
      <c r="W31" s="246" t="s">
        <v>60</v>
      </c>
      <c r="X31" s="246" t="s">
        <v>60</v>
      </c>
      <c r="Y31" s="246" t="s">
        <v>60</v>
      </c>
      <c r="Z31" s="246" t="s">
        <v>60</v>
      </c>
      <c r="AA31" s="246" t="s">
        <v>60</v>
      </c>
      <c r="AB31" s="246" t="s">
        <v>60</v>
      </c>
      <c r="AC31" s="246" t="s">
        <v>60</v>
      </c>
      <c r="AD31" s="246" t="s">
        <v>60</v>
      </c>
      <c r="AE31" s="246" t="s">
        <v>60</v>
      </c>
      <c r="AF31" s="246" t="s">
        <v>60</v>
      </c>
      <c r="AG31" s="246" t="s">
        <v>60</v>
      </c>
      <c r="AH31" s="246" t="s">
        <v>60</v>
      </c>
      <c r="AI31" s="246" t="s">
        <v>60</v>
      </c>
      <c r="AJ31" s="246" t="s">
        <v>60</v>
      </c>
      <c r="AK31" s="246" t="s">
        <v>60</v>
      </c>
      <c r="AL31" s="246" t="s">
        <v>60</v>
      </c>
      <c r="AM31" s="246" t="s">
        <v>60</v>
      </c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</row>
    <row r="32" spans="1:16375" ht="18.75" customHeight="1" thickBot="1" x14ac:dyDescent="0.25">
      <c r="A32" s="10"/>
      <c r="B32" s="31" t="s">
        <v>84</v>
      </c>
      <c r="C32" s="25"/>
      <c r="D32" s="65">
        <f>SUM(D33:D43)</f>
        <v>0</v>
      </c>
      <c r="E32" s="59"/>
      <c r="F32" s="67">
        <f>SUM(F33:F43)</f>
        <v>0</v>
      </c>
      <c r="G32" s="67">
        <f>SUM(G33:G43)</f>
        <v>0</v>
      </c>
      <c r="H32" s="87"/>
      <c r="I32" s="87"/>
      <c r="J32" s="87"/>
      <c r="K32" s="87"/>
      <c r="L32" s="87"/>
      <c r="M32" s="87"/>
      <c r="N32" s="421" t="s">
        <v>292</v>
      </c>
      <c r="O32" s="33"/>
      <c r="P32" s="33"/>
      <c r="Q32" s="33"/>
      <c r="R32" s="11"/>
      <c r="S32" s="90"/>
      <c r="T32" s="11"/>
      <c r="U32" s="10"/>
      <c r="V32" s="245" t="s">
        <v>60</v>
      </c>
      <c r="W32" s="246" t="s">
        <v>60</v>
      </c>
      <c r="X32" s="246" t="s">
        <v>60</v>
      </c>
      <c r="Y32" s="246" t="s">
        <v>60</v>
      </c>
      <c r="Z32" s="246" t="s">
        <v>60</v>
      </c>
      <c r="AA32" s="246" t="s">
        <v>60</v>
      </c>
      <c r="AB32" s="246" t="s">
        <v>60</v>
      </c>
      <c r="AC32" s="246" t="s">
        <v>60</v>
      </c>
      <c r="AD32" s="246" t="s">
        <v>60</v>
      </c>
      <c r="AE32" s="246" t="s">
        <v>60</v>
      </c>
      <c r="AF32" s="246" t="s">
        <v>60</v>
      </c>
      <c r="AG32" s="246" t="s">
        <v>60</v>
      </c>
      <c r="AH32" s="246" t="s">
        <v>60</v>
      </c>
      <c r="AI32" s="246" t="s">
        <v>60</v>
      </c>
      <c r="AJ32" s="246" t="s">
        <v>60</v>
      </c>
      <c r="AK32" s="246" t="s">
        <v>60</v>
      </c>
      <c r="AL32" s="246" t="s">
        <v>60</v>
      </c>
      <c r="AM32" s="246" t="s">
        <v>60</v>
      </c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</row>
    <row r="33" spans="1:100" s="270" customFormat="1" ht="13.5" hidden="1" thickBot="1" x14ac:dyDescent="0.25">
      <c r="A33" s="182"/>
      <c r="B33" s="261" t="s">
        <v>86</v>
      </c>
      <c r="C33" s="267"/>
      <c r="D33" s="365"/>
      <c r="E33" s="179"/>
      <c r="F33" s="268"/>
      <c r="G33" s="268">
        <f t="shared" ref="G33:G43" si="1">D33</f>
        <v>0</v>
      </c>
      <c r="H33" s="107"/>
      <c r="I33" s="107"/>
      <c r="J33" s="107"/>
      <c r="K33" s="107"/>
      <c r="L33" s="107"/>
      <c r="M33" s="107"/>
      <c r="N33" s="368"/>
      <c r="O33" s="122"/>
      <c r="P33" s="122"/>
      <c r="Q33" s="122"/>
      <c r="R33" s="267"/>
      <c r="S33" s="91"/>
      <c r="T33" s="267"/>
      <c r="U33" s="182"/>
      <c r="V33" s="245" t="s">
        <v>61</v>
      </c>
      <c r="W33" s="246" t="s">
        <v>60</v>
      </c>
      <c r="X33" s="246" t="s">
        <v>60</v>
      </c>
      <c r="Y33" s="246" t="s">
        <v>60</v>
      </c>
      <c r="Z33" s="246" t="s">
        <v>60</v>
      </c>
      <c r="AA33" s="246" t="s">
        <v>60</v>
      </c>
      <c r="AB33" s="246" t="s">
        <v>60</v>
      </c>
      <c r="AC33" s="246" t="s">
        <v>60</v>
      </c>
      <c r="AD33" s="246" t="s">
        <v>61</v>
      </c>
      <c r="AE33" s="246" t="s">
        <v>60</v>
      </c>
      <c r="AF33" s="246" t="s">
        <v>60</v>
      </c>
      <c r="AG33" s="246" t="s">
        <v>61</v>
      </c>
      <c r="AH33" s="246" t="s">
        <v>61</v>
      </c>
      <c r="AI33" s="246" t="s">
        <v>60</v>
      </c>
      <c r="AJ33" s="246" t="s">
        <v>61</v>
      </c>
      <c r="AK33" s="246" t="s">
        <v>61</v>
      </c>
      <c r="AL33" s="246" t="s">
        <v>60</v>
      </c>
      <c r="AM33" s="246" t="s">
        <v>60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</row>
    <row r="34" spans="1:100" s="270" customFormat="1" ht="12.75" x14ac:dyDescent="0.2">
      <c r="A34" s="182"/>
      <c r="B34" s="243" t="s">
        <v>112</v>
      </c>
      <c r="C34" s="267"/>
      <c r="D34" s="183"/>
      <c r="E34" s="179"/>
      <c r="F34" s="268"/>
      <c r="G34" s="268">
        <f t="shared" si="1"/>
        <v>0</v>
      </c>
      <c r="H34" s="107"/>
      <c r="I34" s="107"/>
      <c r="J34" s="107"/>
      <c r="K34" s="107"/>
      <c r="L34" s="107"/>
      <c r="M34" s="107"/>
      <c r="N34" s="269"/>
      <c r="O34" s="122"/>
      <c r="P34" s="122"/>
      <c r="Q34" s="122"/>
      <c r="R34" s="267"/>
      <c r="S34" s="91"/>
      <c r="T34" s="267"/>
      <c r="U34" s="182"/>
      <c r="V34" s="245" t="s">
        <v>60</v>
      </c>
      <c r="W34" s="246" t="s">
        <v>60</v>
      </c>
      <c r="X34" s="246" t="s">
        <v>60</v>
      </c>
      <c r="Y34" s="246" t="s">
        <v>60</v>
      </c>
      <c r="Z34" s="246" t="s">
        <v>60</v>
      </c>
      <c r="AA34" s="246" t="s">
        <v>60</v>
      </c>
      <c r="AB34" s="246" t="s">
        <v>60</v>
      </c>
      <c r="AC34" s="246" t="s">
        <v>60</v>
      </c>
      <c r="AD34" s="246" t="s">
        <v>61</v>
      </c>
      <c r="AE34" s="246" t="s">
        <v>60</v>
      </c>
      <c r="AF34" s="246" t="s">
        <v>60</v>
      </c>
      <c r="AG34" s="246" t="s">
        <v>61</v>
      </c>
      <c r="AH34" s="246" t="s">
        <v>61</v>
      </c>
      <c r="AI34" s="246" t="s">
        <v>61</v>
      </c>
      <c r="AJ34" s="246" t="s">
        <v>61</v>
      </c>
      <c r="AK34" s="246" t="s">
        <v>60</v>
      </c>
      <c r="AL34" s="246" t="s">
        <v>61</v>
      </c>
      <c r="AM34" s="246" t="s">
        <v>61</v>
      </c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</row>
    <row r="35" spans="1:100" s="270" customFormat="1" ht="12.75" x14ac:dyDescent="0.2">
      <c r="A35" s="182"/>
      <c r="B35" s="82" t="s">
        <v>74</v>
      </c>
      <c r="C35" s="267"/>
      <c r="D35" s="183"/>
      <c r="E35" s="179"/>
      <c r="F35" s="268"/>
      <c r="G35" s="268">
        <f t="shared" si="1"/>
        <v>0</v>
      </c>
      <c r="H35" s="107"/>
      <c r="I35" s="107"/>
      <c r="J35" s="107"/>
      <c r="K35" s="107"/>
      <c r="L35" s="107"/>
      <c r="M35" s="107"/>
      <c r="N35" s="86"/>
      <c r="O35" s="122"/>
      <c r="P35" s="122"/>
      <c r="Q35" s="122"/>
      <c r="R35" s="267"/>
      <c r="S35" s="91"/>
      <c r="T35" s="267"/>
      <c r="U35" s="182"/>
      <c r="V35" s="245" t="s">
        <v>60</v>
      </c>
      <c r="W35" s="246" t="s">
        <v>60</v>
      </c>
      <c r="X35" s="246" t="s">
        <v>60</v>
      </c>
      <c r="Y35" s="246" t="s">
        <v>60</v>
      </c>
      <c r="Z35" s="246" t="s">
        <v>60</v>
      </c>
      <c r="AA35" s="246" t="s">
        <v>60</v>
      </c>
      <c r="AB35" s="246" t="s">
        <v>60</v>
      </c>
      <c r="AC35" s="246" t="s">
        <v>60</v>
      </c>
      <c r="AD35" s="246" t="s">
        <v>60</v>
      </c>
      <c r="AE35" s="246" t="s">
        <v>60</v>
      </c>
      <c r="AF35" s="246" t="s">
        <v>60</v>
      </c>
      <c r="AG35" s="246" t="s">
        <v>60</v>
      </c>
      <c r="AH35" s="246" t="s">
        <v>61</v>
      </c>
      <c r="AI35" s="246" t="s">
        <v>60</v>
      </c>
      <c r="AJ35" s="246" t="s">
        <v>60</v>
      </c>
      <c r="AK35" s="246" t="s">
        <v>60</v>
      </c>
      <c r="AL35" s="246" t="s">
        <v>60</v>
      </c>
      <c r="AM35" s="246" t="s">
        <v>60</v>
      </c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</row>
    <row r="36" spans="1:100" s="270" customFormat="1" ht="12.75" x14ac:dyDescent="0.2">
      <c r="A36" s="182"/>
      <c r="B36" s="83" t="s">
        <v>121</v>
      </c>
      <c r="C36" s="267"/>
      <c r="D36" s="183"/>
      <c r="E36" s="179"/>
      <c r="F36" s="271"/>
      <c r="G36" s="268">
        <f t="shared" si="1"/>
        <v>0</v>
      </c>
      <c r="H36" s="107"/>
      <c r="I36" s="107"/>
      <c r="J36" s="107"/>
      <c r="K36" s="107"/>
      <c r="L36" s="107"/>
      <c r="M36" s="107"/>
      <c r="N36" s="94"/>
      <c r="O36" s="122"/>
      <c r="P36" s="122"/>
      <c r="Q36" s="122"/>
      <c r="R36" s="267"/>
      <c r="S36" s="91"/>
      <c r="T36" s="267"/>
      <c r="U36" s="182"/>
      <c r="V36" s="245" t="s">
        <v>60</v>
      </c>
      <c r="W36" s="246" t="s">
        <v>60</v>
      </c>
      <c r="X36" s="246" t="s">
        <v>60</v>
      </c>
      <c r="Y36" s="246" t="s">
        <v>60</v>
      </c>
      <c r="Z36" s="246" t="s">
        <v>60</v>
      </c>
      <c r="AA36" s="246" t="s">
        <v>60</v>
      </c>
      <c r="AB36" s="246" t="s">
        <v>60</v>
      </c>
      <c r="AC36" s="246" t="s">
        <v>60</v>
      </c>
      <c r="AD36" s="246" t="s">
        <v>60</v>
      </c>
      <c r="AE36" s="246" t="s">
        <v>60</v>
      </c>
      <c r="AF36" s="246" t="s">
        <v>60</v>
      </c>
      <c r="AG36" s="246" t="s">
        <v>60</v>
      </c>
      <c r="AH36" s="246" t="s">
        <v>61</v>
      </c>
      <c r="AI36" s="246" t="s">
        <v>60</v>
      </c>
      <c r="AJ36" s="246" t="s">
        <v>61</v>
      </c>
      <c r="AK36" s="246" t="s">
        <v>61</v>
      </c>
      <c r="AL36" s="246" t="s">
        <v>60</v>
      </c>
      <c r="AM36" s="246" t="s">
        <v>60</v>
      </c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</row>
    <row r="37" spans="1:100" s="270" customFormat="1" ht="12.75" x14ac:dyDescent="0.2">
      <c r="A37" s="182"/>
      <c r="B37" s="83" t="s">
        <v>122</v>
      </c>
      <c r="C37" s="267"/>
      <c r="D37" s="183"/>
      <c r="E37" s="179"/>
      <c r="F37" s="271"/>
      <c r="G37" s="271">
        <f t="shared" si="1"/>
        <v>0</v>
      </c>
      <c r="H37" s="107"/>
      <c r="I37" s="107"/>
      <c r="J37" s="107"/>
      <c r="K37" s="107"/>
      <c r="L37" s="107"/>
      <c r="M37" s="107"/>
      <c r="N37" s="94"/>
      <c r="O37" s="122"/>
      <c r="P37" s="122"/>
      <c r="Q37" s="122"/>
      <c r="R37" s="267"/>
      <c r="S37" s="91"/>
      <c r="T37" s="267"/>
      <c r="U37" s="182"/>
      <c r="V37" s="245" t="s">
        <v>60</v>
      </c>
      <c r="W37" s="246" t="s">
        <v>60</v>
      </c>
      <c r="X37" s="246" t="s">
        <v>60</v>
      </c>
      <c r="Y37" s="246" t="s">
        <v>60</v>
      </c>
      <c r="Z37" s="246" t="s">
        <v>60</v>
      </c>
      <c r="AA37" s="246" t="s">
        <v>60</v>
      </c>
      <c r="AB37" s="246" t="s">
        <v>60</v>
      </c>
      <c r="AC37" s="246" t="s">
        <v>60</v>
      </c>
      <c r="AD37" s="246" t="s">
        <v>60</v>
      </c>
      <c r="AE37" s="246" t="s">
        <v>60</v>
      </c>
      <c r="AF37" s="246" t="s">
        <v>60</v>
      </c>
      <c r="AG37" s="246" t="s">
        <v>60</v>
      </c>
      <c r="AH37" s="246" t="s">
        <v>61</v>
      </c>
      <c r="AI37" s="246" t="s">
        <v>60</v>
      </c>
      <c r="AJ37" s="246" t="s">
        <v>61</v>
      </c>
      <c r="AK37" s="246" t="s">
        <v>61</v>
      </c>
      <c r="AL37" s="246" t="s">
        <v>60</v>
      </c>
      <c r="AM37" s="246" t="s">
        <v>60</v>
      </c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</row>
    <row r="38" spans="1:100" s="270" customFormat="1" ht="12.75" x14ac:dyDescent="0.2">
      <c r="A38" s="182"/>
      <c r="B38" s="83" t="s">
        <v>73</v>
      </c>
      <c r="C38" s="267"/>
      <c r="D38" s="184"/>
      <c r="E38" s="179"/>
      <c r="F38" s="271"/>
      <c r="G38" s="271">
        <f t="shared" si="1"/>
        <v>0</v>
      </c>
      <c r="H38" s="107"/>
      <c r="I38" s="107"/>
      <c r="J38" s="107"/>
      <c r="K38" s="107"/>
      <c r="L38" s="107"/>
      <c r="M38" s="107"/>
      <c r="N38" s="94"/>
      <c r="O38" s="122"/>
      <c r="P38" s="122"/>
      <c r="Q38" s="122"/>
      <c r="R38" s="267"/>
      <c r="S38" s="91"/>
      <c r="T38" s="267"/>
      <c r="U38" s="182"/>
      <c r="V38" s="245" t="s">
        <v>60</v>
      </c>
      <c r="W38" s="246" t="s">
        <v>60</v>
      </c>
      <c r="X38" s="246" t="s">
        <v>60</v>
      </c>
      <c r="Y38" s="246" t="s">
        <v>60</v>
      </c>
      <c r="Z38" s="246" t="s">
        <v>60</v>
      </c>
      <c r="AA38" s="246" t="s">
        <v>60</v>
      </c>
      <c r="AB38" s="246" t="s">
        <v>60</v>
      </c>
      <c r="AC38" s="246" t="s">
        <v>60</v>
      </c>
      <c r="AD38" s="246" t="s">
        <v>60</v>
      </c>
      <c r="AE38" s="246" t="s">
        <v>60</v>
      </c>
      <c r="AF38" s="246" t="s">
        <v>60</v>
      </c>
      <c r="AG38" s="246" t="s">
        <v>60</v>
      </c>
      <c r="AH38" s="246" t="s">
        <v>61</v>
      </c>
      <c r="AI38" s="246" t="s">
        <v>60</v>
      </c>
      <c r="AJ38" s="246" t="s">
        <v>60</v>
      </c>
      <c r="AK38" s="246" t="s">
        <v>60</v>
      </c>
      <c r="AL38" s="246" t="s">
        <v>60</v>
      </c>
      <c r="AM38" s="246" t="s">
        <v>60</v>
      </c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</row>
    <row r="39" spans="1:100" s="270" customFormat="1" ht="12.75" x14ac:dyDescent="0.2">
      <c r="A39" s="182"/>
      <c r="B39" s="83" t="s">
        <v>123</v>
      </c>
      <c r="C39" s="267"/>
      <c r="D39" s="184"/>
      <c r="E39" s="179"/>
      <c r="F39" s="271"/>
      <c r="G39" s="271">
        <f t="shared" si="1"/>
        <v>0</v>
      </c>
      <c r="H39" s="107"/>
      <c r="I39" s="107"/>
      <c r="J39" s="107"/>
      <c r="K39" s="107"/>
      <c r="L39" s="107"/>
      <c r="M39" s="107"/>
      <c r="N39" s="94"/>
      <c r="O39" s="122"/>
      <c r="P39" s="122"/>
      <c r="Q39" s="122"/>
      <c r="R39" s="267"/>
      <c r="S39" s="91"/>
      <c r="T39" s="267"/>
      <c r="U39" s="182"/>
      <c r="V39" s="245" t="s">
        <v>60</v>
      </c>
      <c r="W39" s="246" t="s">
        <v>60</v>
      </c>
      <c r="X39" s="246" t="s">
        <v>60</v>
      </c>
      <c r="Y39" s="246" t="s">
        <v>60</v>
      </c>
      <c r="Z39" s="246" t="s">
        <v>60</v>
      </c>
      <c r="AA39" s="246" t="s">
        <v>60</v>
      </c>
      <c r="AB39" s="246" t="s">
        <v>60</v>
      </c>
      <c r="AC39" s="246" t="s">
        <v>60</v>
      </c>
      <c r="AD39" s="246" t="s">
        <v>60</v>
      </c>
      <c r="AE39" s="246" t="s">
        <v>60</v>
      </c>
      <c r="AF39" s="246" t="s">
        <v>60</v>
      </c>
      <c r="AG39" s="246" t="s">
        <v>60</v>
      </c>
      <c r="AH39" s="246" t="s">
        <v>61</v>
      </c>
      <c r="AI39" s="246" t="s">
        <v>60</v>
      </c>
      <c r="AJ39" s="246" t="s">
        <v>61</v>
      </c>
      <c r="AK39" s="246" t="s">
        <v>61</v>
      </c>
      <c r="AL39" s="246" t="s">
        <v>60</v>
      </c>
      <c r="AM39" s="246" t="s">
        <v>60</v>
      </c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</row>
    <row r="40" spans="1:100" s="270" customFormat="1" ht="12.75" hidden="1" x14ac:dyDescent="0.2">
      <c r="A40" s="182"/>
      <c r="B40" s="83" t="s">
        <v>103</v>
      </c>
      <c r="C40" s="267"/>
      <c r="D40" s="364"/>
      <c r="E40" s="179"/>
      <c r="F40" s="271"/>
      <c r="G40" s="271">
        <f t="shared" si="1"/>
        <v>0</v>
      </c>
      <c r="H40" s="107"/>
      <c r="I40" s="107"/>
      <c r="J40" s="107"/>
      <c r="K40" s="107"/>
      <c r="L40" s="107"/>
      <c r="M40" s="107"/>
      <c r="N40" s="367"/>
      <c r="O40" s="122"/>
      <c r="P40" s="122"/>
      <c r="Q40" s="122"/>
      <c r="R40" s="267"/>
      <c r="S40" s="91"/>
      <c r="T40" s="267"/>
      <c r="U40" s="182"/>
      <c r="V40" s="245" t="s">
        <v>61</v>
      </c>
      <c r="W40" s="246" t="s">
        <v>60</v>
      </c>
      <c r="X40" s="246" t="s">
        <v>60</v>
      </c>
      <c r="Y40" s="246" t="s">
        <v>60</v>
      </c>
      <c r="Z40" s="246" t="s">
        <v>60</v>
      </c>
      <c r="AA40" s="246" t="s">
        <v>60</v>
      </c>
      <c r="AB40" s="246" t="s">
        <v>60</v>
      </c>
      <c r="AC40" s="246" t="s">
        <v>60</v>
      </c>
      <c r="AD40" s="246" t="s">
        <v>61</v>
      </c>
      <c r="AE40" s="246" t="s">
        <v>61</v>
      </c>
      <c r="AF40" s="246" t="s">
        <v>60</v>
      </c>
      <c r="AG40" s="246" t="s">
        <v>61</v>
      </c>
      <c r="AH40" s="246" t="s">
        <v>61</v>
      </c>
      <c r="AI40" s="246" t="s">
        <v>60</v>
      </c>
      <c r="AJ40" s="246" t="s">
        <v>61</v>
      </c>
      <c r="AK40" s="246" t="s">
        <v>61</v>
      </c>
      <c r="AL40" s="246" t="s">
        <v>60</v>
      </c>
      <c r="AM40" s="246" t="s">
        <v>60</v>
      </c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</row>
    <row r="41" spans="1:100" s="270" customFormat="1" ht="12.75" hidden="1" x14ac:dyDescent="0.2">
      <c r="A41" s="182"/>
      <c r="B41" s="83" t="s">
        <v>254</v>
      </c>
      <c r="C41" s="267"/>
      <c r="D41" s="364"/>
      <c r="E41" s="179"/>
      <c r="F41" s="271"/>
      <c r="G41" s="271">
        <f t="shared" si="1"/>
        <v>0</v>
      </c>
      <c r="H41" s="107"/>
      <c r="I41" s="107"/>
      <c r="J41" s="107"/>
      <c r="K41" s="107"/>
      <c r="L41" s="107"/>
      <c r="M41" s="107"/>
      <c r="N41" s="367"/>
      <c r="O41" s="122"/>
      <c r="P41" s="122"/>
      <c r="Q41" s="122"/>
      <c r="R41" s="267"/>
      <c r="S41" s="91"/>
      <c r="T41" s="267"/>
      <c r="U41" s="182"/>
      <c r="V41" s="245" t="s">
        <v>61</v>
      </c>
      <c r="W41" s="246" t="s">
        <v>61</v>
      </c>
      <c r="X41" s="246" t="s">
        <v>61</v>
      </c>
      <c r="Y41" s="246" t="s">
        <v>61</v>
      </c>
      <c r="Z41" s="246" t="s">
        <v>61</v>
      </c>
      <c r="AA41" s="246" t="s">
        <v>61</v>
      </c>
      <c r="AB41" s="246" t="s">
        <v>61</v>
      </c>
      <c r="AC41" s="246" t="s">
        <v>61</v>
      </c>
      <c r="AD41" s="246" t="s">
        <v>61</v>
      </c>
      <c r="AE41" s="246" t="s">
        <v>61</v>
      </c>
      <c r="AF41" s="246" t="s">
        <v>61</v>
      </c>
      <c r="AG41" s="246" t="s">
        <v>60</v>
      </c>
      <c r="AH41" s="246" t="s">
        <v>61</v>
      </c>
      <c r="AI41" s="246" t="s">
        <v>60</v>
      </c>
      <c r="AJ41" s="246" t="s">
        <v>61</v>
      </c>
      <c r="AK41" s="246" t="s">
        <v>61</v>
      </c>
      <c r="AL41" s="246" t="s">
        <v>60</v>
      </c>
      <c r="AM41" s="246" t="s">
        <v>60</v>
      </c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</row>
    <row r="42" spans="1:100" s="270" customFormat="1" ht="12.75" x14ac:dyDescent="0.2">
      <c r="A42" s="182"/>
      <c r="B42" s="83" t="s">
        <v>137</v>
      </c>
      <c r="C42" s="267"/>
      <c r="D42" s="184"/>
      <c r="E42" s="179"/>
      <c r="F42" s="271"/>
      <c r="G42" s="271">
        <f t="shared" si="1"/>
        <v>0</v>
      </c>
      <c r="H42" s="107"/>
      <c r="I42" s="107"/>
      <c r="J42" s="107"/>
      <c r="K42" s="107"/>
      <c r="L42" s="107"/>
      <c r="M42" s="107"/>
      <c r="N42" s="94"/>
      <c r="O42" s="122"/>
      <c r="P42" s="122"/>
      <c r="Q42" s="122"/>
      <c r="R42" s="267"/>
      <c r="S42" s="91"/>
      <c r="T42" s="267"/>
      <c r="U42" s="182"/>
      <c r="V42" s="245" t="s">
        <v>60</v>
      </c>
      <c r="W42" s="246" t="s">
        <v>61</v>
      </c>
      <c r="X42" s="246" t="s">
        <v>61</v>
      </c>
      <c r="Y42" s="246" t="s">
        <v>61</v>
      </c>
      <c r="Z42" s="246" t="s">
        <v>60</v>
      </c>
      <c r="AA42" s="246" t="s">
        <v>61</v>
      </c>
      <c r="AB42" s="246" t="s">
        <v>61</v>
      </c>
      <c r="AC42" s="246" t="s">
        <v>61</v>
      </c>
      <c r="AD42" s="246" t="s">
        <v>61</v>
      </c>
      <c r="AE42" s="246" t="s">
        <v>61</v>
      </c>
      <c r="AF42" s="246" t="s">
        <v>61</v>
      </c>
      <c r="AG42" s="246" t="s">
        <v>60</v>
      </c>
      <c r="AH42" s="246" t="s">
        <v>61</v>
      </c>
      <c r="AI42" s="246" t="s">
        <v>61</v>
      </c>
      <c r="AJ42" s="246" t="s">
        <v>61</v>
      </c>
      <c r="AK42" s="246" t="s">
        <v>61</v>
      </c>
      <c r="AL42" s="246" t="s">
        <v>61</v>
      </c>
      <c r="AM42" s="246" t="s">
        <v>61</v>
      </c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</row>
    <row r="43" spans="1:100" s="270" customFormat="1" ht="13.5" thickBot="1" x14ac:dyDescent="0.25">
      <c r="A43" s="182"/>
      <c r="B43" s="57" t="s">
        <v>85</v>
      </c>
      <c r="C43" s="267"/>
      <c r="D43" s="355"/>
      <c r="E43" s="179"/>
      <c r="F43" s="272"/>
      <c r="G43" s="272">
        <f t="shared" si="1"/>
        <v>0</v>
      </c>
      <c r="H43" s="107"/>
      <c r="I43" s="107"/>
      <c r="J43" s="107"/>
      <c r="K43" s="107"/>
      <c r="L43" s="107"/>
      <c r="M43" s="107"/>
      <c r="N43" s="242"/>
      <c r="O43" s="122"/>
      <c r="P43" s="122"/>
      <c r="Q43" s="122"/>
      <c r="R43" s="267"/>
      <c r="S43" s="91"/>
      <c r="T43" s="267"/>
      <c r="U43" s="182"/>
      <c r="V43" s="245" t="s">
        <v>60</v>
      </c>
      <c r="W43" s="246" t="s">
        <v>60</v>
      </c>
      <c r="X43" s="246" t="s">
        <v>60</v>
      </c>
      <c r="Y43" s="246" t="s">
        <v>60</v>
      </c>
      <c r="Z43" s="246" t="s">
        <v>60</v>
      </c>
      <c r="AA43" s="246" t="s">
        <v>60</v>
      </c>
      <c r="AB43" s="246" t="s">
        <v>60</v>
      </c>
      <c r="AC43" s="246" t="s">
        <v>60</v>
      </c>
      <c r="AD43" s="246" t="s">
        <v>60</v>
      </c>
      <c r="AE43" s="246" t="s">
        <v>60</v>
      </c>
      <c r="AF43" s="246" t="s">
        <v>60</v>
      </c>
      <c r="AG43" s="246" t="s">
        <v>60</v>
      </c>
      <c r="AH43" s="246" t="s">
        <v>60</v>
      </c>
      <c r="AI43" s="246" t="s">
        <v>60</v>
      </c>
      <c r="AJ43" s="246" t="s">
        <v>61</v>
      </c>
      <c r="AK43" s="246" t="s">
        <v>60</v>
      </c>
      <c r="AL43" s="246" t="s">
        <v>60</v>
      </c>
      <c r="AM43" s="246" t="s">
        <v>60</v>
      </c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</row>
    <row r="44" spans="1:100" s="7" customFormat="1" ht="18" customHeight="1" x14ac:dyDescent="0.2">
      <c r="A44" s="22"/>
      <c r="B44" s="341"/>
      <c r="C44" s="25"/>
      <c r="D44" s="66"/>
      <c r="E44" s="61"/>
      <c r="F44" s="66"/>
      <c r="G44" s="66"/>
      <c r="H44" s="66"/>
      <c r="I44" s="66"/>
      <c r="J44" s="66"/>
      <c r="K44" s="66"/>
      <c r="L44" s="66"/>
      <c r="M44" s="66"/>
      <c r="N44" s="26"/>
      <c r="O44" s="26"/>
      <c r="P44" s="121"/>
      <c r="Q44" s="26"/>
      <c r="R44" s="6"/>
      <c r="S44" s="185"/>
      <c r="T44" s="22"/>
      <c r="U44" s="22"/>
      <c r="V44" s="245" t="s">
        <v>60</v>
      </c>
      <c r="W44" s="246" t="s">
        <v>60</v>
      </c>
      <c r="X44" s="246" t="s">
        <v>60</v>
      </c>
      <c r="Y44" s="246" t="s">
        <v>60</v>
      </c>
      <c r="Z44" s="246" t="s">
        <v>60</v>
      </c>
      <c r="AA44" s="246" t="s">
        <v>60</v>
      </c>
      <c r="AB44" s="246" t="s">
        <v>60</v>
      </c>
      <c r="AC44" s="246" t="s">
        <v>60</v>
      </c>
      <c r="AD44" s="246" t="s">
        <v>60</v>
      </c>
      <c r="AE44" s="246" t="s">
        <v>60</v>
      </c>
      <c r="AF44" s="246" t="s">
        <v>60</v>
      </c>
      <c r="AG44" s="246" t="s">
        <v>60</v>
      </c>
      <c r="AH44" s="246" t="s">
        <v>60</v>
      </c>
      <c r="AI44" s="246" t="s">
        <v>60</v>
      </c>
      <c r="AJ44" s="246" t="s">
        <v>60</v>
      </c>
      <c r="AK44" s="246" t="s">
        <v>60</v>
      </c>
      <c r="AL44" s="246" t="s">
        <v>60</v>
      </c>
      <c r="AM44" s="246" t="s">
        <v>60</v>
      </c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</row>
    <row r="45" spans="1:100" s="7" customFormat="1" ht="18" customHeight="1" thickBot="1" x14ac:dyDescent="0.25">
      <c r="A45" s="22"/>
      <c r="B45" s="341"/>
      <c r="C45" s="25"/>
      <c r="D45" s="66"/>
      <c r="E45" s="61"/>
      <c r="F45" s="66"/>
      <c r="G45" s="66"/>
      <c r="H45" s="66"/>
      <c r="I45" s="66"/>
      <c r="J45" s="66"/>
      <c r="K45" s="66"/>
      <c r="L45" s="66"/>
      <c r="M45" s="66"/>
      <c r="N45" s="26"/>
      <c r="O45" s="26"/>
      <c r="P45" s="121"/>
      <c r="Q45" s="26"/>
      <c r="R45" s="6"/>
      <c r="S45" s="185"/>
      <c r="T45" s="22"/>
      <c r="U45" s="22"/>
      <c r="V45" s="245" t="s">
        <v>60</v>
      </c>
      <c r="W45" s="246" t="s">
        <v>60</v>
      </c>
      <c r="X45" s="246" t="s">
        <v>60</v>
      </c>
      <c r="Y45" s="246" t="s">
        <v>60</v>
      </c>
      <c r="Z45" s="246" t="s">
        <v>60</v>
      </c>
      <c r="AA45" s="246" t="s">
        <v>60</v>
      </c>
      <c r="AB45" s="246" t="s">
        <v>60</v>
      </c>
      <c r="AC45" s="246" t="s">
        <v>60</v>
      </c>
      <c r="AD45" s="246" t="s">
        <v>60</v>
      </c>
      <c r="AE45" s="246" t="s">
        <v>60</v>
      </c>
      <c r="AF45" s="246" t="s">
        <v>60</v>
      </c>
      <c r="AG45" s="246" t="s">
        <v>60</v>
      </c>
      <c r="AH45" s="246" t="s">
        <v>60</v>
      </c>
      <c r="AI45" s="246" t="s">
        <v>60</v>
      </c>
      <c r="AJ45" s="246" t="s">
        <v>60</v>
      </c>
      <c r="AK45" s="246" t="s">
        <v>60</v>
      </c>
      <c r="AL45" s="246" t="s">
        <v>60</v>
      </c>
      <c r="AM45" s="246" t="s">
        <v>60</v>
      </c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</row>
    <row r="46" spans="1:100" s="7" customFormat="1" ht="18.75" customHeight="1" thickBot="1" x14ac:dyDescent="0.25">
      <c r="A46" s="22"/>
      <c r="B46" s="53" t="s">
        <v>21</v>
      </c>
      <c r="C46" s="25"/>
      <c r="D46" s="67">
        <f>SUM(D48,D57,D65,D72,D81,D97,D104)</f>
        <v>0</v>
      </c>
      <c r="E46" s="62"/>
      <c r="F46" s="67">
        <f>SUM(F48,F57,F65,F72,F81,F97,F104)</f>
        <v>0</v>
      </c>
      <c r="G46" s="67">
        <f>SUM(G48,G57,G65,G72,G81,G97,G104)</f>
        <v>0</v>
      </c>
      <c r="H46" s="127"/>
      <c r="I46" s="67">
        <f t="shared" ref="I46" si="2">SUM(I48,I57,I65,I72,I81,I97,I104)</f>
        <v>0</v>
      </c>
      <c r="J46" s="127"/>
      <c r="K46" s="67">
        <f>SUM(K48,K57,K65,K72,K81,K97,K104)</f>
        <v>0</v>
      </c>
      <c r="L46" s="87"/>
      <c r="M46" s="87"/>
      <c r="N46" s="33"/>
      <c r="O46" s="33"/>
      <c r="P46" s="33"/>
      <c r="Q46" s="33"/>
      <c r="R46" s="186"/>
      <c r="S46" s="307">
        <f>IFERROR(D46/$D$46,0)</f>
        <v>0</v>
      </c>
      <c r="T46" s="22"/>
      <c r="U46" s="22"/>
      <c r="V46" s="245" t="s">
        <v>60</v>
      </c>
      <c r="W46" s="246" t="s">
        <v>60</v>
      </c>
      <c r="X46" s="246" t="s">
        <v>60</v>
      </c>
      <c r="Y46" s="246" t="s">
        <v>60</v>
      </c>
      <c r="Z46" s="246" t="s">
        <v>60</v>
      </c>
      <c r="AA46" s="246" t="s">
        <v>60</v>
      </c>
      <c r="AB46" s="246" t="s">
        <v>60</v>
      </c>
      <c r="AC46" s="246" t="s">
        <v>60</v>
      </c>
      <c r="AD46" s="246" t="s">
        <v>60</v>
      </c>
      <c r="AE46" s="246" t="s">
        <v>60</v>
      </c>
      <c r="AF46" s="246" t="s">
        <v>60</v>
      </c>
      <c r="AG46" s="246" t="s">
        <v>60</v>
      </c>
      <c r="AH46" s="246" t="s">
        <v>60</v>
      </c>
      <c r="AI46" s="246" t="s">
        <v>60</v>
      </c>
      <c r="AJ46" s="246" t="s">
        <v>60</v>
      </c>
      <c r="AK46" s="246" t="s">
        <v>60</v>
      </c>
      <c r="AL46" s="246" t="s">
        <v>60</v>
      </c>
      <c r="AM46" s="246" t="s">
        <v>60</v>
      </c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</row>
    <row r="47" spans="1:100" s="7" customFormat="1" ht="18" customHeight="1" thickBot="1" x14ac:dyDescent="0.25">
      <c r="A47" s="22"/>
      <c r="B47" s="341"/>
      <c r="C47" s="25"/>
      <c r="D47" s="66"/>
      <c r="E47" s="60"/>
      <c r="F47" s="66"/>
      <c r="G47" s="66"/>
      <c r="H47" s="66"/>
      <c r="I47" s="66"/>
      <c r="J47" s="66"/>
      <c r="K47" s="66"/>
      <c r="L47" s="66"/>
      <c r="M47" s="66"/>
      <c r="N47" s="27"/>
      <c r="O47" s="27"/>
      <c r="P47" s="123"/>
      <c r="Q47" s="27"/>
      <c r="R47" s="6"/>
      <c r="S47" s="185"/>
      <c r="T47" s="22"/>
      <c r="U47" s="22"/>
      <c r="V47" s="245" t="s">
        <v>60</v>
      </c>
      <c r="W47" s="246" t="s">
        <v>60</v>
      </c>
      <c r="X47" s="246" t="s">
        <v>60</v>
      </c>
      <c r="Y47" s="246" t="s">
        <v>60</v>
      </c>
      <c r="Z47" s="246" t="s">
        <v>60</v>
      </c>
      <c r="AA47" s="246" t="s">
        <v>60</v>
      </c>
      <c r="AB47" s="246" t="s">
        <v>60</v>
      </c>
      <c r="AC47" s="246" t="s">
        <v>60</v>
      </c>
      <c r="AD47" s="246" t="s">
        <v>60</v>
      </c>
      <c r="AE47" s="246" t="s">
        <v>60</v>
      </c>
      <c r="AF47" s="246" t="s">
        <v>60</v>
      </c>
      <c r="AG47" s="246" t="s">
        <v>60</v>
      </c>
      <c r="AH47" s="246" t="s">
        <v>60</v>
      </c>
      <c r="AI47" s="246" t="s">
        <v>60</v>
      </c>
      <c r="AJ47" s="246" t="s">
        <v>60</v>
      </c>
      <c r="AK47" s="246" t="s">
        <v>60</v>
      </c>
      <c r="AL47" s="246" t="s">
        <v>60</v>
      </c>
      <c r="AM47" s="246" t="s">
        <v>60</v>
      </c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</row>
    <row r="48" spans="1:100" s="7" customFormat="1" ht="18.75" customHeight="1" thickBot="1" x14ac:dyDescent="0.25">
      <c r="A48" s="22"/>
      <c r="B48" s="31" t="s">
        <v>97</v>
      </c>
      <c r="C48" s="5"/>
      <c r="D48" s="65">
        <f>SUM(D49:D55)</f>
        <v>0</v>
      </c>
      <c r="E48" s="48"/>
      <c r="F48" s="70">
        <f>SUM(F49:F55)</f>
        <v>0</v>
      </c>
      <c r="G48" s="70">
        <f>SUM(G49:G55)</f>
        <v>0</v>
      </c>
      <c r="H48" s="75"/>
      <c r="I48" s="70">
        <f>SUM(I49:I55)</f>
        <v>0</v>
      </c>
      <c r="J48" s="75"/>
      <c r="K48" s="70">
        <f>SUM(K49:K55)</f>
        <v>0</v>
      </c>
      <c r="L48" s="75"/>
      <c r="M48" s="75"/>
      <c r="N48" s="422" t="s">
        <v>292</v>
      </c>
      <c r="O48" s="32"/>
      <c r="P48" s="32"/>
      <c r="Q48" s="32"/>
      <c r="R48" s="22"/>
      <c r="S48" s="298">
        <f t="shared" ref="S48:S53" si="3">IFERROR(D48/$D$46,0)</f>
        <v>0</v>
      </c>
      <c r="T48" s="22"/>
      <c r="U48" s="22"/>
      <c r="V48" s="245" t="s">
        <v>60</v>
      </c>
      <c r="W48" s="246" t="s">
        <v>60</v>
      </c>
      <c r="X48" s="246" t="s">
        <v>60</v>
      </c>
      <c r="Y48" s="246" t="s">
        <v>60</v>
      </c>
      <c r="Z48" s="246" t="s">
        <v>60</v>
      </c>
      <c r="AA48" s="246" t="s">
        <v>60</v>
      </c>
      <c r="AB48" s="246" t="s">
        <v>60</v>
      </c>
      <c r="AC48" s="246" t="s">
        <v>60</v>
      </c>
      <c r="AD48" s="246" t="s">
        <v>60</v>
      </c>
      <c r="AE48" s="246" t="s">
        <v>60</v>
      </c>
      <c r="AF48" s="246" t="s">
        <v>60</v>
      </c>
      <c r="AG48" s="246" t="s">
        <v>60</v>
      </c>
      <c r="AH48" s="246" t="s">
        <v>60</v>
      </c>
      <c r="AI48" s="246" t="s">
        <v>60</v>
      </c>
      <c r="AJ48" s="246" t="s">
        <v>60</v>
      </c>
      <c r="AK48" s="246" t="s">
        <v>60</v>
      </c>
      <c r="AL48" s="246" t="s">
        <v>60</v>
      </c>
      <c r="AM48" s="246" t="s">
        <v>60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</row>
    <row r="49" spans="1:100" s="270" customFormat="1" ht="12.75" customHeight="1" x14ac:dyDescent="0.2">
      <c r="A49" s="182"/>
      <c r="B49" s="243" t="s">
        <v>53</v>
      </c>
      <c r="C49" s="273"/>
      <c r="D49" s="268">
        <f>SUM(F49:G49)</f>
        <v>0</v>
      </c>
      <c r="E49" s="179"/>
      <c r="F49" s="115">
        <f>'Beiblatt Personal'!H20</f>
        <v>0</v>
      </c>
      <c r="G49" s="112">
        <f>'Beiblatt Personal'!I20</f>
        <v>0</v>
      </c>
      <c r="H49" s="107"/>
      <c r="I49" s="274"/>
      <c r="J49" s="107"/>
      <c r="K49" s="274">
        <f>'Beiblatt Personal'!S20</f>
        <v>0</v>
      </c>
      <c r="L49" s="107"/>
      <c r="M49" s="107"/>
      <c r="N49" s="275" t="s">
        <v>30</v>
      </c>
      <c r="O49" s="121"/>
      <c r="P49" s="121"/>
      <c r="Q49" s="121"/>
      <c r="R49" s="182"/>
      <c r="S49" s="306">
        <f>IFERROR(D49/$D$46,0)</f>
        <v>0</v>
      </c>
      <c r="T49" s="182"/>
      <c r="U49" s="182"/>
      <c r="V49" s="245" t="s">
        <v>60</v>
      </c>
      <c r="W49" s="246" t="s">
        <v>60</v>
      </c>
      <c r="X49" s="246" t="s">
        <v>60</v>
      </c>
      <c r="Y49" s="246" t="s">
        <v>60</v>
      </c>
      <c r="Z49" s="246" t="s">
        <v>60</v>
      </c>
      <c r="AA49" s="246" t="s">
        <v>60</v>
      </c>
      <c r="AB49" s="246" t="s">
        <v>60</v>
      </c>
      <c r="AC49" s="246" t="s">
        <v>60</v>
      </c>
      <c r="AD49" s="246" t="s">
        <v>60</v>
      </c>
      <c r="AE49" s="246" t="s">
        <v>60</v>
      </c>
      <c r="AF49" s="246" t="s">
        <v>60</v>
      </c>
      <c r="AG49" s="246" t="s">
        <v>60</v>
      </c>
      <c r="AH49" s="246" t="s">
        <v>60</v>
      </c>
      <c r="AI49" s="246" t="s">
        <v>60</v>
      </c>
      <c r="AJ49" s="246" t="s">
        <v>60</v>
      </c>
      <c r="AK49" s="246" t="s">
        <v>60</v>
      </c>
      <c r="AL49" s="246" t="s">
        <v>60</v>
      </c>
      <c r="AM49" s="246" t="s">
        <v>60</v>
      </c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</row>
    <row r="50" spans="1:100" s="270" customFormat="1" ht="12.75" customHeight="1" x14ac:dyDescent="0.2">
      <c r="A50" s="182"/>
      <c r="B50" s="82" t="s">
        <v>113</v>
      </c>
      <c r="C50" s="273"/>
      <c r="D50" s="268">
        <f>SUM(F50:G50)</f>
        <v>0</v>
      </c>
      <c r="E50" s="179"/>
      <c r="F50" s="276">
        <f>'Beiblatt Personal'!H41</f>
        <v>0</v>
      </c>
      <c r="G50" s="268">
        <f>'Beiblatt Personal'!I41</f>
        <v>0</v>
      </c>
      <c r="H50" s="107"/>
      <c r="I50" s="277">
        <f>'Beiblatt Personal'!N41</f>
        <v>0</v>
      </c>
      <c r="J50" s="107"/>
      <c r="K50" s="277">
        <f>'Beiblatt Personal'!S41</f>
        <v>0</v>
      </c>
      <c r="L50" s="107"/>
      <c r="M50" s="107"/>
      <c r="N50" s="85" t="s">
        <v>30</v>
      </c>
      <c r="O50" s="121"/>
      <c r="P50" s="121"/>
      <c r="Q50" s="121"/>
      <c r="R50" s="182"/>
      <c r="S50" s="299">
        <f t="shared" si="3"/>
        <v>0</v>
      </c>
      <c r="T50" s="182"/>
      <c r="U50" s="182"/>
      <c r="V50" s="245" t="s">
        <v>60</v>
      </c>
      <c r="W50" s="246" t="s">
        <v>60</v>
      </c>
      <c r="X50" s="246" t="s">
        <v>60</v>
      </c>
      <c r="Y50" s="246" t="s">
        <v>60</v>
      </c>
      <c r="Z50" s="246" t="s">
        <v>60</v>
      </c>
      <c r="AA50" s="246" t="s">
        <v>61</v>
      </c>
      <c r="AB50" s="246" t="s">
        <v>60</v>
      </c>
      <c r="AC50" s="246" t="s">
        <v>60</v>
      </c>
      <c r="AD50" s="246" t="s">
        <v>60</v>
      </c>
      <c r="AE50" s="246" t="s">
        <v>60</v>
      </c>
      <c r="AF50" s="246" t="s">
        <v>60</v>
      </c>
      <c r="AG50" s="246" t="s">
        <v>60</v>
      </c>
      <c r="AH50" s="246" t="s">
        <v>61</v>
      </c>
      <c r="AI50" s="246" t="s">
        <v>61</v>
      </c>
      <c r="AJ50" s="246" t="s">
        <v>60</v>
      </c>
      <c r="AK50" s="246" t="s">
        <v>61</v>
      </c>
      <c r="AL50" s="246" t="s">
        <v>61</v>
      </c>
      <c r="AM50" s="246" t="s">
        <v>61</v>
      </c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</row>
    <row r="51" spans="1:100" s="270" customFormat="1" ht="12.75" customHeight="1" x14ac:dyDescent="0.2">
      <c r="A51" s="182"/>
      <c r="B51" s="82" t="s">
        <v>34</v>
      </c>
      <c r="C51" s="273"/>
      <c r="D51" s="268">
        <f>SUM(F51:G51)</f>
        <v>0</v>
      </c>
      <c r="E51" s="179"/>
      <c r="F51" s="276">
        <f>'Beiblatt Personal'!H51</f>
        <v>0</v>
      </c>
      <c r="G51" s="268">
        <f>'Beiblatt Personal'!I51</f>
        <v>0</v>
      </c>
      <c r="H51" s="107"/>
      <c r="I51" s="277"/>
      <c r="J51" s="107"/>
      <c r="K51" s="277"/>
      <c r="L51" s="107"/>
      <c r="M51" s="107"/>
      <c r="N51" s="85" t="s">
        <v>30</v>
      </c>
      <c r="O51" s="121"/>
      <c r="P51" s="121"/>
      <c r="Q51" s="121"/>
      <c r="R51" s="182"/>
      <c r="S51" s="299">
        <f t="shared" si="3"/>
        <v>0</v>
      </c>
      <c r="T51" s="182"/>
      <c r="U51" s="182"/>
      <c r="V51" s="245" t="s">
        <v>60</v>
      </c>
      <c r="W51" s="246" t="s">
        <v>60</v>
      </c>
      <c r="X51" s="246" t="s">
        <v>60</v>
      </c>
      <c r="Y51" s="246" t="s">
        <v>60</v>
      </c>
      <c r="Z51" s="246" t="s">
        <v>60</v>
      </c>
      <c r="AA51" s="246" t="s">
        <v>60</v>
      </c>
      <c r="AB51" s="246" t="s">
        <v>60</v>
      </c>
      <c r="AC51" s="246" t="s">
        <v>60</v>
      </c>
      <c r="AD51" s="246" t="s">
        <v>60</v>
      </c>
      <c r="AE51" s="246" t="s">
        <v>60</v>
      </c>
      <c r="AF51" s="246" t="s">
        <v>60</v>
      </c>
      <c r="AG51" s="246" t="s">
        <v>60</v>
      </c>
      <c r="AH51" s="246" t="s">
        <v>61</v>
      </c>
      <c r="AI51" s="246" t="s">
        <v>60</v>
      </c>
      <c r="AJ51" s="246" t="s">
        <v>60</v>
      </c>
      <c r="AK51" s="246" t="s">
        <v>60</v>
      </c>
      <c r="AL51" s="246" t="s">
        <v>60</v>
      </c>
      <c r="AM51" s="246" t="s">
        <v>60</v>
      </c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</row>
    <row r="52" spans="1:100" s="270" customFormat="1" ht="12.75" customHeight="1" x14ac:dyDescent="0.2">
      <c r="A52" s="182"/>
      <c r="B52" s="82" t="s">
        <v>3</v>
      </c>
      <c r="C52" s="273"/>
      <c r="D52" s="268">
        <f t="shared" ref="D52:D53" si="4">SUM(F52:G52)</f>
        <v>0</v>
      </c>
      <c r="E52" s="179"/>
      <c r="F52" s="276">
        <f>'Beiblatt Personal'!H63</f>
        <v>0</v>
      </c>
      <c r="G52" s="268">
        <f>'Beiblatt Personal'!I63</f>
        <v>0</v>
      </c>
      <c r="H52" s="107"/>
      <c r="I52" s="277"/>
      <c r="J52" s="107"/>
      <c r="K52" s="277">
        <f>'Beiblatt Personal'!S63</f>
        <v>0</v>
      </c>
      <c r="L52" s="107"/>
      <c r="M52" s="107"/>
      <c r="N52" s="85" t="s">
        <v>30</v>
      </c>
      <c r="O52" s="121"/>
      <c r="P52" s="121"/>
      <c r="Q52" s="121"/>
      <c r="R52" s="182"/>
      <c r="S52" s="299">
        <f t="shared" si="3"/>
        <v>0</v>
      </c>
      <c r="T52" s="182"/>
      <c r="U52" s="182"/>
      <c r="V52" s="245" t="s">
        <v>60</v>
      </c>
      <c r="W52" s="246" t="s">
        <v>60</v>
      </c>
      <c r="X52" s="246" t="s">
        <v>60</v>
      </c>
      <c r="Y52" s="246" t="s">
        <v>60</v>
      </c>
      <c r="Z52" s="246" t="s">
        <v>60</v>
      </c>
      <c r="AA52" s="246" t="s">
        <v>60</v>
      </c>
      <c r="AB52" s="246" t="s">
        <v>60</v>
      </c>
      <c r="AC52" s="246" t="s">
        <v>60</v>
      </c>
      <c r="AD52" s="246" t="s">
        <v>60</v>
      </c>
      <c r="AE52" s="246" t="s">
        <v>60</v>
      </c>
      <c r="AF52" s="246" t="s">
        <v>60</v>
      </c>
      <c r="AG52" s="246" t="s">
        <v>60</v>
      </c>
      <c r="AH52" s="246" t="s">
        <v>60</v>
      </c>
      <c r="AI52" s="246" t="s">
        <v>61</v>
      </c>
      <c r="AJ52" s="246" t="s">
        <v>61</v>
      </c>
      <c r="AK52" s="246" t="s">
        <v>61</v>
      </c>
      <c r="AL52" s="246" t="s">
        <v>61</v>
      </c>
      <c r="AM52" s="246" t="s">
        <v>61</v>
      </c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</row>
    <row r="53" spans="1:100" s="270" customFormat="1" ht="12.75" hidden="1" customHeight="1" x14ac:dyDescent="0.2">
      <c r="A53" s="182"/>
      <c r="B53" s="83" t="s">
        <v>54</v>
      </c>
      <c r="C53" s="273"/>
      <c r="D53" s="358">
        <f t="shared" si="4"/>
        <v>0</v>
      </c>
      <c r="E53" s="179"/>
      <c r="F53" s="279">
        <f>'Beiblatt Personal'!H70</f>
        <v>0</v>
      </c>
      <c r="G53" s="271">
        <f>'Beiblatt Personal'!I70</f>
        <v>0</v>
      </c>
      <c r="H53" s="107"/>
      <c r="I53" s="277"/>
      <c r="J53" s="107"/>
      <c r="K53" s="277"/>
      <c r="L53" s="107"/>
      <c r="M53" s="107"/>
      <c r="N53" s="85" t="s">
        <v>30</v>
      </c>
      <c r="O53" s="121"/>
      <c r="P53" s="121"/>
      <c r="Q53" s="121"/>
      <c r="R53" s="182"/>
      <c r="S53" s="278">
        <f t="shared" si="3"/>
        <v>0</v>
      </c>
      <c r="T53" s="182"/>
      <c r="U53" s="182"/>
      <c r="V53" s="245" t="s">
        <v>61</v>
      </c>
      <c r="W53" s="246" t="s">
        <v>61</v>
      </c>
      <c r="X53" s="246" t="s">
        <v>61</v>
      </c>
      <c r="Y53" s="246" t="s">
        <v>61</v>
      </c>
      <c r="Z53" s="246" t="s">
        <v>61</v>
      </c>
      <c r="AA53" s="246" t="s">
        <v>61</v>
      </c>
      <c r="AB53" s="246" t="s">
        <v>61</v>
      </c>
      <c r="AC53" s="246" t="s">
        <v>61</v>
      </c>
      <c r="AD53" s="246" t="s">
        <v>60</v>
      </c>
      <c r="AE53" s="246" t="s">
        <v>61</v>
      </c>
      <c r="AF53" s="246" t="s">
        <v>61</v>
      </c>
      <c r="AG53" s="246" t="s">
        <v>61</v>
      </c>
      <c r="AH53" s="246" t="s">
        <v>60</v>
      </c>
      <c r="AI53" s="246" t="s">
        <v>61</v>
      </c>
      <c r="AJ53" s="246" t="s">
        <v>61</v>
      </c>
      <c r="AK53" s="246" t="s">
        <v>61</v>
      </c>
      <c r="AL53" s="246" t="s">
        <v>61</v>
      </c>
      <c r="AM53" s="246" t="s">
        <v>61</v>
      </c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</row>
    <row r="54" spans="1:100" s="270" customFormat="1" ht="12.75" customHeight="1" x14ac:dyDescent="0.2">
      <c r="A54" s="182"/>
      <c r="B54" s="82" t="s">
        <v>15</v>
      </c>
      <c r="C54" s="273"/>
      <c r="D54" s="268">
        <f>SUM(F54:G54)</f>
        <v>0</v>
      </c>
      <c r="E54" s="179"/>
      <c r="F54" s="276">
        <f>'Beiblatt Personal'!H77</f>
        <v>0</v>
      </c>
      <c r="G54" s="268">
        <f>'Beiblatt Personal'!I77</f>
        <v>0</v>
      </c>
      <c r="H54" s="107"/>
      <c r="I54" s="277"/>
      <c r="J54" s="107"/>
      <c r="K54" s="277">
        <f>'Beiblatt Personal'!S77</f>
        <v>0</v>
      </c>
      <c r="L54" s="107"/>
      <c r="M54" s="107"/>
      <c r="N54" s="85" t="s">
        <v>30</v>
      </c>
      <c r="O54" s="121"/>
      <c r="P54" s="121"/>
      <c r="Q54" s="121"/>
      <c r="R54" s="182"/>
      <c r="S54" s="299">
        <f>IFERROR(D54/$D$46,0)</f>
        <v>0</v>
      </c>
      <c r="T54" s="182"/>
      <c r="U54" s="182"/>
      <c r="V54" s="245" t="s">
        <v>60</v>
      </c>
      <c r="W54" s="246" t="s">
        <v>60</v>
      </c>
      <c r="X54" s="246" t="s">
        <v>60</v>
      </c>
      <c r="Y54" s="246" t="s">
        <v>60</v>
      </c>
      <c r="Z54" s="246" t="s">
        <v>60</v>
      </c>
      <c r="AA54" s="246" t="s">
        <v>60</v>
      </c>
      <c r="AB54" s="246" t="s">
        <v>60</v>
      </c>
      <c r="AC54" s="246" t="s">
        <v>60</v>
      </c>
      <c r="AD54" s="246" t="s">
        <v>60</v>
      </c>
      <c r="AE54" s="246" t="s">
        <v>60</v>
      </c>
      <c r="AF54" s="246" t="s">
        <v>60</v>
      </c>
      <c r="AG54" s="246" t="s">
        <v>60</v>
      </c>
      <c r="AH54" s="246" t="s">
        <v>60</v>
      </c>
      <c r="AI54" s="246" t="s">
        <v>60</v>
      </c>
      <c r="AJ54" s="246" t="s">
        <v>60</v>
      </c>
      <c r="AK54" s="246" t="s">
        <v>61</v>
      </c>
      <c r="AL54" s="246" t="s">
        <v>60</v>
      </c>
      <c r="AM54" s="246" t="s">
        <v>60</v>
      </c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</row>
    <row r="55" spans="1:100" s="270" customFormat="1" ht="13.5" thickBot="1" x14ac:dyDescent="0.25">
      <c r="A55" s="182"/>
      <c r="B55" s="57" t="s">
        <v>33</v>
      </c>
      <c r="C55" s="273"/>
      <c r="D55" s="355"/>
      <c r="E55" s="179"/>
      <c r="F55" s="272"/>
      <c r="G55" s="272">
        <f>D55</f>
        <v>0</v>
      </c>
      <c r="H55" s="107"/>
      <c r="I55" s="280"/>
      <c r="J55" s="107"/>
      <c r="K55" s="280"/>
      <c r="L55" s="107"/>
      <c r="M55" s="107"/>
      <c r="N55" s="242"/>
      <c r="O55" s="122"/>
      <c r="P55" s="122"/>
      <c r="Q55" s="122"/>
      <c r="R55" s="182"/>
      <c r="S55" s="301">
        <f>IFERROR(D55/$D$46,0)</f>
        <v>0</v>
      </c>
      <c r="T55" s="182"/>
      <c r="U55" s="182"/>
      <c r="V55" s="245" t="s">
        <v>60</v>
      </c>
      <c r="W55" s="246" t="s">
        <v>60</v>
      </c>
      <c r="X55" s="246" t="s">
        <v>60</v>
      </c>
      <c r="Y55" s="246" t="s">
        <v>60</v>
      </c>
      <c r="Z55" s="246" t="s">
        <v>60</v>
      </c>
      <c r="AA55" s="246" t="s">
        <v>60</v>
      </c>
      <c r="AB55" s="246" t="s">
        <v>60</v>
      </c>
      <c r="AC55" s="246" t="s">
        <v>60</v>
      </c>
      <c r="AD55" s="246" t="s">
        <v>60</v>
      </c>
      <c r="AE55" s="246" t="s">
        <v>60</v>
      </c>
      <c r="AF55" s="246" t="s">
        <v>60</v>
      </c>
      <c r="AG55" s="246" t="s">
        <v>60</v>
      </c>
      <c r="AH55" s="246" t="s">
        <v>60</v>
      </c>
      <c r="AI55" s="246" t="s">
        <v>60</v>
      </c>
      <c r="AJ55" s="246" t="s">
        <v>60</v>
      </c>
      <c r="AK55" s="246" t="s">
        <v>60</v>
      </c>
      <c r="AL55" s="246" t="s">
        <v>60</v>
      </c>
      <c r="AM55" s="246" t="s">
        <v>60</v>
      </c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</row>
    <row r="56" spans="1:100" s="7" customFormat="1" ht="18" customHeight="1" thickBot="1" x14ac:dyDescent="0.25">
      <c r="A56" s="22"/>
      <c r="B56" s="341"/>
      <c r="C56" s="5"/>
      <c r="D56" s="66"/>
      <c r="E56" s="60"/>
      <c r="F56" s="66"/>
      <c r="G56" s="66"/>
      <c r="H56" s="66"/>
      <c r="I56" s="66"/>
      <c r="J56" s="66"/>
      <c r="K56" s="66"/>
      <c r="L56" s="66"/>
      <c r="M56" s="66"/>
      <c r="N56" s="28"/>
      <c r="O56" s="28"/>
      <c r="P56" s="28"/>
      <c r="Q56" s="28"/>
      <c r="R56" s="22"/>
      <c r="S56" s="58"/>
      <c r="T56" s="22"/>
      <c r="U56" s="22"/>
      <c r="V56" s="245" t="s">
        <v>60</v>
      </c>
      <c r="W56" s="246" t="s">
        <v>60</v>
      </c>
      <c r="X56" s="246" t="s">
        <v>60</v>
      </c>
      <c r="Y56" s="246" t="s">
        <v>60</v>
      </c>
      <c r="Z56" s="246" t="s">
        <v>60</v>
      </c>
      <c r="AA56" s="246" t="s">
        <v>60</v>
      </c>
      <c r="AB56" s="246" t="s">
        <v>60</v>
      </c>
      <c r="AC56" s="246" t="s">
        <v>60</v>
      </c>
      <c r="AD56" s="246" t="s">
        <v>60</v>
      </c>
      <c r="AE56" s="246" t="s">
        <v>60</v>
      </c>
      <c r="AF56" s="246" t="s">
        <v>60</v>
      </c>
      <c r="AG56" s="246" t="s">
        <v>60</v>
      </c>
      <c r="AH56" s="246" t="s">
        <v>60</v>
      </c>
      <c r="AI56" s="246" t="s">
        <v>60</v>
      </c>
      <c r="AJ56" s="246" t="s">
        <v>60</v>
      </c>
      <c r="AK56" s="246" t="s">
        <v>60</v>
      </c>
      <c r="AL56" s="246" t="s">
        <v>60</v>
      </c>
      <c r="AM56" s="246" t="s">
        <v>60</v>
      </c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</row>
    <row r="57" spans="1:100" s="7" customFormat="1" ht="18.75" customHeight="1" thickBot="1" x14ac:dyDescent="0.25">
      <c r="A57" s="22"/>
      <c r="B57" s="31" t="s">
        <v>96</v>
      </c>
      <c r="C57" s="5"/>
      <c r="D57" s="65">
        <f>SUM(D58:D63)</f>
        <v>0</v>
      </c>
      <c r="E57" s="101"/>
      <c r="F57" s="70">
        <f>SUM(F58:F63)</f>
        <v>0</v>
      </c>
      <c r="G57" s="70">
        <f>SUM(G58:G63)</f>
        <v>0</v>
      </c>
      <c r="H57" s="75"/>
      <c r="I57" s="70">
        <f>SUM(I58:I63)</f>
        <v>0</v>
      </c>
      <c r="J57" s="75"/>
      <c r="K57" s="70">
        <f>SUM(K58:K63)</f>
        <v>0</v>
      </c>
      <c r="L57" s="75"/>
      <c r="M57" s="75"/>
      <c r="N57" s="422" t="s">
        <v>292</v>
      </c>
      <c r="O57" s="14"/>
      <c r="P57" s="14"/>
      <c r="Q57" s="14"/>
      <c r="R57" s="22"/>
      <c r="S57" s="298">
        <f t="shared" ref="S57:S63" si="5">IFERROR(D57/$D$46,0)</f>
        <v>0</v>
      </c>
      <c r="T57" s="22"/>
      <c r="U57" s="22"/>
      <c r="V57" s="245" t="s">
        <v>60</v>
      </c>
      <c r="W57" s="246" t="s">
        <v>60</v>
      </c>
      <c r="X57" s="246" t="s">
        <v>60</v>
      </c>
      <c r="Y57" s="246" t="s">
        <v>60</v>
      </c>
      <c r="Z57" s="246" t="s">
        <v>60</v>
      </c>
      <c r="AA57" s="246" t="s">
        <v>60</v>
      </c>
      <c r="AB57" s="246" t="s">
        <v>60</v>
      </c>
      <c r="AC57" s="246" t="s">
        <v>60</v>
      </c>
      <c r="AD57" s="246" t="s">
        <v>60</v>
      </c>
      <c r="AE57" s="246" t="s">
        <v>60</v>
      </c>
      <c r="AF57" s="246" t="s">
        <v>60</v>
      </c>
      <c r="AG57" s="246" t="s">
        <v>60</v>
      </c>
      <c r="AH57" s="246" t="s">
        <v>60</v>
      </c>
      <c r="AI57" s="246" t="s">
        <v>60</v>
      </c>
      <c r="AJ57" s="246" t="s">
        <v>61</v>
      </c>
      <c r="AK57" s="246" t="s">
        <v>60</v>
      </c>
      <c r="AL57" s="246" t="s">
        <v>60</v>
      </c>
      <c r="AM57" s="246" t="s">
        <v>60</v>
      </c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</row>
    <row r="58" spans="1:100" s="270" customFormat="1" ht="12.75" customHeight="1" x14ac:dyDescent="0.2">
      <c r="A58" s="182"/>
      <c r="B58" s="243" t="s">
        <v>53</v>
      </c>
      <c r="C58" s="273"/>
      <c r="D58" s="112">
        <f>SUM(F58:G58)</f>
        <v>0</v>
      </c>
      <c r="E58" s="102"/>
      <c r="F58" s="115">
        <f>SUM('Beiblatt Personal'!H86:H104)</f>
        <v>0</v>
      </c>
      <c r="G58" s="112">
        <f>SUM('Beiblatt Personal'!I86:I104)</f>
        <v>0</v>
      </c>
      <c r="H58" s="107"/>
      <c r="I58" s="274"/>
      <c r="J58" s="107"/>
      <c r="K58" s="274">
        <f>SUM('Beiblatt Personal'!S86,'Beiblatt Personal'!S89:S91,'Beiblatt Personal'!S93:S95,'Beiblatt Personal'!S97,'Beiblatt Personal'!S99,'Beiblatt Personal'!S101,'Beiblatt Personal'!S104)</f>
        <v>0</v>
      </c>
      <c r="L58" s="107"/>
      <c r="M58" s="107"/>
      <c r="N58" s="275" t="s">
        <v>30</v>
      </c>
      <c r="O58" s="121"/>
      <c r="P58" s="121"/>
      <c r="Q58" s="121"/>
      <c r="R58" s="182"/>
      <c r="S58" s="306">
        <f t="shared" si="5"/>
        <v>0</v>
      </c>
      <c r="T58" s="182"/>
      <c r="U58" s="182"/>
      <c r="V58" s="245" t="s">
        <v>60</v>
      </c>
      <c r="W58" s="246" t="s">
        <v>60</v>
      </c>
      <c r="X58" s="246" t="s">
        <v>60</v>
      </c>
      <c r="Y58" s="246" t="s">
        <v>60</v>
      </c>
      <c r="Z58" s="246" t="s">
        <v>60</v>
      </c>
      <c r="AA58" s="246" t="s">
        <v>60</v>
      </c>
      <c r="AB58" s="246" t="s">
        <v>60</v>
      </c>
      <c r="AC58" s="246" t="s">
        <v>60</v>
      </c>
      <c r="AD58" s="246" t="s">
        <v>60</v>
      </c>
      <c r="AE58" s="246" t="s">
        <v>60</v>
      </c>
      <c r="AF58" s="246" t="s">
        <v>60</v>
      </c>
      <c r="AG58" s="246" t="s">
        <v>60</v>
      </c>
      <c r="AH58" s="246" t="s">
        <v>60</v>
      </c>
      <c r="AI58" s="246" t="s">
        <v>60</v>
      </c>
      <c r="AJ58" s="246" t="s">
        <v>61</v>
      </c>
      <c r="AK58" s="246" t="s">
        <v>60</v>
      </c>
      <c r="AL58" s="246" t="s">
        <v>60</v>
      </c>
      <c r="AM58" s="246" t="s">
        <v>60</v>
      </c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</row>
    <row r="59" spans="1:100" s="270" customFormat="1" ht="12.75" customHeight="1" x14ac:dyDescent="0.2">
      <c r="A59" s="182"/>
      <c r="B59" s="82" t="s">
        <v>113</v>
      </c>
      <c r="C59" s="273"/>
      <c r="D59" s="109">
        <f>SUM(F59:G59)</f>
        <v>0</v>
      </c>
      <c r="E59" s="102"/>
      <c r="F59" s="110">
        <f>SUM('Beiblatt Personal'!H105:H112)</f>
        <v>0</v>
      </c>
      <c r="G59" s="109">
        <f>SUM('Beiblatt Personal'!I105:I112)</f>
        <v>0</v>
      </c>
      <c r="H59" s="107"/>
      <c r="I59" s="277">
        <f>SUM('Beiblatt Personal'!N105,'Beiblatt Personal'!N107:N109,'Beiblatt Personal'!N112)</f>
        <v>0</v>
      </c>
      <c r="J59" s="107"/>
      <c r="K59" s="277">
        <f>SUM('Beiblatt Personal'!S105:S109,'Beiblatt Personal'!S112)</f>
        <v>0</v>
      </c>
      <c r="L59" s="107"/>
      <c r="M59" s="107"/>
      <c r="N59" s="85" t="s">
        <v>30</v>
      </c>
      <c r="O59" s="121"/>
      <c r="P59" s="121"/>
      <c r="Q59" s="121"/>
      <c r="R59" s="182"/>
      <c r="S59" s="299">
        <f t="shared" si="5"/>
        <v>0</v>
      </c>
      <c r="T59" s="182"/>
      <c r="U59" s="182"/>
      <c r="V59" s="245" t="s">
        <v>60</v>
      </c>
      <c r="W59" s="246" t="s">
        <v>60</v>
      </c>
      <c r="X59" s="246" t="s">
        <v>60</v>
      </c>
      <c r="Y59" s="246" t="s">
        <v>60</v>
      </c>
      <c r="Z59" s="246" t="s">
        <v>60</v>
      </c>
      <c r="AA59" s="246" t="s">
        <v>61</v>
      </c>
      <c r="AB59" s="246" t="s">
        <v>60</v>
      </c>
      <c r="AC59" s="246" t="s">
        <v>60</v>
      </c>
      <c r="AD59" s="246" t="s">
        <v>60</v>
      </c>
      <c r="AE59" s="246" t="s">
        <v>60</v>
      </c>
      <c r="AF59" s="246" t="s">
        <v>60</v>
      </c>
      <c r="AG59" s="246" t="s">
        <v>60</v>
      </c>
      <c r="AH59" s="246" t="s">
        <v>61</v>
      </c>
      <c r="AI59" s="246" t="s">
        <v>61</v>
      </c>
      <c r="AJ59" s="246" t="s">
        <v>61</v>
      </c>
      <c r="AK59" s="246" t="s">
        <v>61</v>
      </c>
      <c r="AL59" s="246" t="s">
        <v>61</v>
      </c>
      <c r="AM59" s="246" t="s">
        <v>61</v>
      </c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</row>
    <row r="60" spans="1:100" s="270" customFormat="1" ht="12.75" customHeight="1" x14ac:dyDescent="0.2">
      <c r="A60" s="182"/>
      <c r="B60" s="82" t="s">
        <v>34</v>
      </c>
      <c r="C60" s="273"/>
      <c r="D60" s="109">
        <f t="shared" ref="D60:D62" si="6">SUM(F60:G60)</f>
        <v>0</v>
      </c>
      <c r="E60" s="102"/>
      <c r="F60" s="110">
        <f>SUM('Beiblatt Personal'!H113:H121)</f>
        <v>0</v>
      </c>
      <c r="G60" s="109">
        <f>SUM('Beiblatt Personal'!I113:I121)</f>
        <v>0</v>
      </c>
      <c r="H60" s="107"/>
      <c r="I60" s="277"/>
      <c r="J60" s="107"/>
      <c r="K60" s="277"/>
      <c r="L60" s="107"/>
      <c r="M60" s="107"/>
      <c r="N60" s="85" t="s">
        <v>30</v>
      </c>
      <c r="O60" s="121"/>
      <c r="P60" s="121"/>
      <c r="Q60" s="121"/>
      <c r="R60" s="182"/>
      <c r="S60" s="299">
        <f t="shared" si="5"/>
        <v>0</v>
      </c>
      <c r="T60" s="182"/>
      <c r="U60" s="182"/>
      <c r="V60" s="245" t="s">
        <v>60</v>
      </c>
      <c r="W60" s="246" t="s">
        <v>60</v>
      </c>
      <c r="X60" s="246" t="s">
        <v>60</v>
      </c>
      <c r="Y60" s="246" t="s">
        <v>60</v>
      </c>
      <c r="Z60" s="246" t="s">
        <v>60</v>
      </c>
      <c r="AA60" s="246" t="s">
        <v>60</v>
      </c>
      <c r="AB60" s="246" t="s">
        <v>60</v>
      </c>
      <c r="AC60" s="246" t="s">
        <v>60</v>
      </c>
      <c r="AD60" s="246" t="s">
        <v>60</v>
      </c>
      <c r="AE60" s="246" t="s">
        <v>60</v>
      </c>
      <c r="AF60" s="246" t="s">
        <v>60</v>
      </c>
      <c r="AG60" s="246" t="s">
        <v>60</v>
      </c>
      <c r="AH60" s="246" t="s">
        <v>60</v>
      </c>
      <c r="AI60" s="246" t="s">
        <v>60</v>
      </c>
      <c r="AJ60" s="246" t="s">
        <v>61</v>
      </c>
      <c r="AK60" s="246" t="s">
        <v>60</v>
      </c>
      <c r="AL60" s="246" t="s">
        <v>60</v>
      </c>
      <c r="AM60" s="246" t="s">
        <v>60</v>
      </c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</row>
    <row r="61" spans="1:100" s="270" customFormat="1" ht="12.75" customHeight="1" x14ac:dyDescent="0.2">
      <c r="A61" s="182"/>
      <c r="B61" s="82" t="s">
        <v>3</v>
      </c>
      <c r="C61" s="273"/>
      <c r="D61" s="109">
        <f t="shared" si="6"/>
        <v>0</v>
      </c>
      <c r="E61" s="102"/>
      <c r="F61" s="110">
        <f>SUM('Beiblatt Personal'!H122:H125)</f>
        <v>0</v>
      </c>
      <c r="G61" s="109">
        <f>SUM('Beiblatt Personal'!I122:I126)</f>
        <v>0</v>
      </c>
      <c r="H61" s="107"/>
      <c r="I61" s="277"/>
      <c r="J61" s="107"/>
      <c r="K61" s="277">
        <f>SUM('Beiblatt Personal'!S123:S124,'Beiblatt Personal'!S126)</f>
        <v>0</v>
      </c>
      <c r="L61" s="107"/>
      <c r="M61" s="107"/>
      <c r="N61" s="85" t="s">
        <v>30</v>
      </c>
      <c r="O61" s="121"/>
      <c r="P61" s="121"/>
      <c r="Q61" s="121"/>
      <c r="R61" s="182"/>
      <c r="S61" s="299">
        <f t="shared" si="5"/>
        <v>0</v>
      </c>
      <c r="T61" s="182"/>
      <c r="U61" s="182"/>
      <c r="V61" s="245" t="s">
        <v>60</v>
      </c>
      <c r="W61" s="246" t="s">
        <v>60</v>
      </c>
      <c r="X61" s="246" t="s">
        <v>60</v>
      </c>
      <c r="Y61" s="246" t="s">
        <v>60</v>
      </c>
      <c r="Z61" s="246" t="s">
        <v>60</v>
      </c>
      <c r="AA61" s="246" t="s">
        <v>60</v>
      </c>
      <c r="AB61" s="246" t="s">
        <v>60</v>
      </c>
      <c r="AC61" s="246" t="s">
        <v>60</v>
      </c>
      <c r="AD61" s="246" t="s">
        <v>60</v>
      </c>
      <c r="AE61" s="246" t="s">
        <v>60</v>
      </c>
      <c r="AF61" s="246" t="s">
        <v>60</v>
      </c>
      <c r="AG61" s="246" t="s">
        <v>60</v>
      </c>
      <c r="AH61" s="246" t="s">
        <v>60</v>
      </c>
      <c r="AI61" s="246" t="s">
        <v>61</v>
      </c>
      <c r="AJ61" s="246" t="s">
        <v>61</v>
      </c>
      <c r="AK61" s="246" t="s">
        <v>61</v>
      </c>
      <c r="AL61" s="246" t="s">
        <v>61</v>
      </c>
      <c r="AM61" s="246" t="s">
        <v>61</v>
      </c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</row>
    <row r="62" spans="1:100" s="270" customFormat="1" ht="12.75" hidden="1" customHeight="1" x14ac:dyDescent="0.2">
      <c r="A62" s="182"/>
      <c r="B62" s="83" t="s">
        <v>54</v>
      </c>
      <c r="C62" s="273"/>
      <c r="D62" s="359">
        <f t="shared" si="6"/>
        <v>0</v>
      </c>
      <c r="E62" s="102"/>
      <c r="F62" s="110">
        <f>SUM('Beiblatt Personal'!H127:H131)</f>
        <v>0</v>
      </c>
      <c r="G62" s="109">
        <f>SUM('Beiblatt Personal'!I127:I131)</f>
        <v>0</v>
      </c>
      <c r="H62" s="107"/>
      <c r="I62" s="277"/>
      <c r="J62" s="107"/>
      <c r="K62" s="277"/>
      <c r="L62" s="107"/>
      <c r="M62" s="107"/>
      <c r="N62" s="85" t="s">
        <v>30</v>
      </c>
      <c r="O62" s="121"/>
      <c r="P62" s="121"/>
      <c r="Q62" s="121"/>
      <c r="R62" s="182"/>
      <c r="S62" s="278">
        <f t="shared" si="5"/>
        <v>0</v>
      </c>
      <c r="T62" s="182"/>
      <c r="U62" s="182"/>
      <c r="V62" s="245" t="s">
        <v>61</v>
      </c>
      <c r="W62" s="246" t="s">
        <v>61</v>
      </c>
      <c r="X62" s="246" t="s">
        <v>61</v>
      </c>
      <c r="Y62" s="246" t="s">
        <v>61</v>
      </c>
      <c r="Z62" s="246" t="s">
        <v>61</v>
      </c>
      <c r="AA62" s="246" t="s">
        <v>61</v>
      </c>
      <c r="AB62" s="246" t="s">
        <v>61</v>
      </c>
      <c r="AC62" s="246" t="s">
        <v>61</v>
      </c>
      <c r="AD62" s="246" t="s">
        <v>60</v>
      </c>
      <c r="AE62" s="246" t="s">
        <v>61</v>
      </c>
      <c r="AF62" s="246" t="s">
        <v>61</v>
      </c>
      <c r="AG62" s="246" t="s">
        <v>61</v>
      </c>
      <c r="AH62" s="246" t="s">
        <v>60</v>
      </c>
      <c r="AI62" s="246" t="s">
        <v>61</v>
      </c>
      <c r="AJ62" s="246" t="s">
        <v>61</v>
      </c>
      <c r="AK62" s="246" t="s">
        <v>61</v>
      </c>
      <c r="AL62" s="246" t="s">
        <v>61</v>
      </c>
      <c r="AM62" s="246" t="s">
        <v>61</v>
      </c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</row>
    <row r="63" spans="1:100" s="270" customFormat="1" ht="12.75" customHeight="1" thickBot="1" x14ac:dyDescent="0.25">
      <c r="A63" s="182"/>
      <c r="B63" s="187" t="s">
        <v>15</v>
      </c>
      <c r="C63" s="273"/>
      <c r="D63" s="113">
        <f>SUM(F63:G63)</f>
        <v>0</v>
      </c>
      <c r="E63" s="102"/>
      <c r="F63" s="111">
        <f>SUM('Beiblatt Personal'!H132:H136)</f>
        <v>0</v>
      </c>
      <c r="G63" s="113">
        <f>SUM('Beiblatt Personal'!I132:I136)</f>
        <v>0</v>
      </c>
      <c r="H63" s="107"/>
      <c r="I63" s="280"/>
      <c r="J63" s="107"/>
      <c r="K63" s="280">
        <f>SUM('Beiblatt Personal'!S136)</f>
        <v>0</v>
      </c>
      <c r="L63" s="107"/>
      <c r="M63" s="107"/>
      <c r="N63" s="281" t="s">
        <v>30</v>
      </c>
      <c r="O63" s="121"/>
      <c r="P63" s="121"/>
      <c r="Q63" s="121"/>
      <c r="R63" s="182"/>
      <c r="S63" s="301">
        <f t="shared" si="5"/>
        <v>0</v>
      </c>
      <c r="T63" s="182"/>
      <c r="U63" s="182"/>
      <c r="V63" s="245" t="s">
        <v>60</v>
      </c>
      <c r="W63" s="246" t="s">
        <v>60</v>
      </c>
      <c r="X63" s="246" t="s">
        <v>60</v>
      </c>
      <c r="Y63" s="246" t="s">
        <v>60</v>
      </c>
      <c r="Z63" s="246" t="s">
        <v>60</v>
      </c>
      <c r="AA63" s="246" t="s">
        <v>60</v>
      </c>
      <c r="AB63" s="246" t="s">
        <v>60</v>
      </c>
      <c r="AC63" s="246" t="s">
        <v>60</v>
      </c>
      <c r="AD63" s="246" t="s">
        <v>60</v>
      </c>
      <c r="AE63" s="246" t="s">
        <v>60</v>
      </c>
      <c r="AF63" s="246" t="s">
        <v>60</v>
      </c>
      <c r="AG63" s="246" t="s">
        <v>61</v>
      </c>
      <c r="AH63" s="246" t="s">
        <v>60</v>
      </c>
      <c r="AI63" s="246" t="s">
        <v>60</v>
      </c>
      <c r="AJ63" s="246" t="s">
        <v>61</v>
      </c>
      <c r="AK63" s="246" t="s">
        <v>61</v>
      </c>
      <c r="AL63" s="246" t="s">
        <v>60</v>
      </c>
      <c r="AM63" s="246" t="s">
        <v>60</v>
      </c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</row>
    <row r="64" spans="1:100" s="7" customFormat="1" ht="18" customHeight="1" thickBot="1" x14ac:dyDescent="0.25">
      <c r="A64" s="22"/>
      <c r="B64" s="341"/>
      <c r="C64" s="5"/>
      <c r="D64" s="66"/>
      <c r="E64" s="60"/>
      <c r="F64" s="66"/>
      <c r="G64" s="66"/>
      <c r="H64" s="66"/>
      <c r="I64" s="66"/>
      <c r="J64" s="66"/>
      <c r="K64" s="66"/>
      <c r="L64" s="66"/>
      <c r="M64" s="66"/>
      <c r="N64" s="28"/>
      <c r="O64" s="28"/>
      <c r="P64" s="28"/>
      <c r="Q64" s="28"/>
      <c r="R64" s="22"/>
      <c r="S64" s="58"/>
      <c r="T64" s="22"/>
      <c r="U64" s="22"/>
      <c r="V64" s="245" t="s">
        <v>60</v>
      </c>
      <c r="W64" s="246" t="s">
        <v>60</v>
      </c>
      <c r="X64" s="246" t="s">
        <v>60</v>
      </c>
      <c r="Y64" s="246" t="s">
        <v>60</v>
      </c>
      <c r="Z64" s="246" t="s">
        <v>60</v>
      </c>
      <c r="AA64" s="246" t="s">
        <v>60</v>
      </c>
      <c r="AB64" s="246" t="s">
        <v>60</v>
      </c>
      <c r="AC64" s="246" t="s">
        <v>60</v>
      </c>
      <c r="AD64" s="246" t="s">
        <v>60</v>
      </c>
      <c r="AE64" s="246" t="s">
        <v>60</v>
      </c>
      <c r="AF64" s="246" t="s">
        <v>60</v>
      </c>
      <c r="AG64" s="246" t="s">
        <v>60</v>
      </c>
      <c r="AH64" s="246" t="s">
        <v>61</v>
      </c>
      <c r="AI64" s="246" t="s">
        <v>60</v>
      </c>
      <c r="AJ64" s="246" t="s">
        <v>60</v>
      </c>
      <c r="AK64" s="246" t="s">
        <v>60</v>
      </c>
      <c r="AL64" s="246" t="s">
        <v>60</v>
      </c>
      <c r="AM64" s="246" t="s">
        <v>60</v>
      </c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</row>
    <row r="65" spans="1:100" s="7" customFormat="1" ht="18.75" customHeight="1" thickBot="1" x14ac:dyDescent="0.25">
      <c r="A65" s="22"/>
      <c r="B65" s="31" t="s">
        <v>92</v>
      </c>
      <c r="C65" s="5"/>
      <c r="D65" s="65">
        <f>SUM(D66:D70)</f>
        <v>0</v>
      </c>
      <c r="E65" s="48"/>
      <c r="F65" s="65">
        <f>SUM(F66:F70)</f>
        <v>0</v>
      </c>
      <c r="G65" s="70">
        <f t="shared" ref="G65" si="7">SUM(G66:G70)</f>
        <v>0</v>
      </c>
      <c r="H65" s="75"/>
      <c r="I65" s="103">
        <f>SUM(I66:I70)</f>
        <v>0</v>
      </c>
      <c r="J65" s="116"/>
      <c r="K65" s="103">
        <f>SUM(K66:K70)</f>
        <v>0</v>
      </c>
      <c r="L65" s="75"/>
      <c r="M65" s="75"/>
      <c r="N65" s="422" t="s">
        <v>292</v>
      </c>
      <c r="O65" s="30"/>
      <c r="P65" s="30"/>
      <c r="Q65" s="30"/>
      <c r="R65" s="22"/>
      <c r="S65" s="298">
        <f t="shared" ref="S65:S70" si="8">IFERROR(D65/$D$46,0)</f>
        <v>0</v>
      </c>
      <c r="T65" s="22"/>
      <c r="U65" s="22"/>
      <c r="V65" s="245" t="s">
        <v>60</v>
      </c>
      <c r="W65" s="246" t="s">
        <v>60</v>
      </c>
      <c r="X65" s="246" t="s">
        <v>60</v>
      </c>
      <c r="Y65" s="246" t="s">
        <v>60</v>
      </c>
      <c r="Z65" s="246" t="s">
        <v>60</v>
      </c>
      <c r="AA65" s="246" t="s">
        <v>60</v>
      </c>
      <c r="AB65" s="246" t="s">
        <v>60</v>
      </c>
      <c r="AC65" s="246" t="s">
        <v>60</v>
      </c>
      <c r="AD65" s="246" t="s">
        <v>60</v>
      </c>
      <c r="AE65" s="246" t="s">
        <v>60</v>
      </c>
      <c r="AF65" s="246" t="s">
        <v>60</v>
      </c>
      <c r="AG65" s="246" t="s">
        <v>60</v>
      </c>
      <c r="AH65" s="246" t="s">
        <v>61</v>
      </c>
      <c r="AI65" s="246" t="s">
        <v>60</v>
      </c>
      <c r="AJ65" s="246" t="s">
        <v>60</v>
      </c>
      <c r="AK65" s="246" t="s">
        <v>60</v>
      </c>
      <c r="AL65" s="246" t="s">
        <v>60</v>
      </c>
      <c r="AM65" s="246" t="s">
        <v>60</v>
      </c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</row>
    <row r="66" spans="1:100" s="270" customFormat="1" ht="13.5" thickBot="1" x14ac:dyDescent="0.25">
      <c r="A66" s="182"/>
      <c r="B66" s="243" t="s">
        <v>26</v>
      </c>
      <c r="C66" s="273"/>
      <c r="D66" s="104"/>
      <c r="E66" s="179"/>
      <c r="F66" s="112">
        <f>D66</f>
        <v>0</v>
      </c>
      <c r="G66" s="112"/>
      <c r="H66" s="107"/>
      <c r="I66" s="107"/>
      <c r="J66" s="107"/>
      <c r="K66" s="396"/>
      <c r="L66" s="107"/>
      <c r="M66" s="107"/>
      <c r="N66" s="269"/>
      <c r="O66" s="122"/>
      <c r="P66" s="122"/>
      <c r="Q66" s="122"/>
      <c r="R66" s="182"/>
      <c r="S66" s="302">
        <f t="shared" si="8"/>
        <v>0</v>
      </c>
      <c r="T66" s="182"/>
      <c r="U66" s="182"/>
      <c r="V66" s="245" t="s">
        <v>60</v>
      </c>
      <c r="W66" s="246" t="s">
        <v>60</v>
      </c>
      <c r="X66" s="246" t="s">
        <v>60</v>
      </c>
      <c r="Y66" s="246" t="s">
        <v>60</v>
      </c>
      <c r="Z66" s="246" t="s">
        <v>60</v>
      </c>
      <c r="AA66" s="246" t="s">
        <v>60</v>
      </c>
      <c r="AB66" s="246" t="s">
        <v>60</v>
      </c>
      <c r="AC66" s="246" t="s">
        <v>60</v>
      </c>
      <c r="AD66" s="246" t="s">
        <v>61</v>
      </c>
      <c r="AE66" s="246" t="s">
        <v>60</v>
      </c>
      <c r="AF66" s="246" t="s">
        <v>60</v>
      </c>
      <c r="AG66" s="246" t="s">
        <v>60</v>
      </c>
      <c r="AH66" s="246" t="s">
        <v>61</v>
      </c>
      <c r="AI66" s="246" t="s">
        <v>60</v>
      </c>
      <c r="AJ66" s="246" t="s">
        <v>61</v>
      </c>
      <c r="AK66" s="246" t="s">
        <v>61</v>
      </c>
      <c r="AL66" s="246" t="s">
        <v>60</v>
      </c>
      <c r="AM66" s="246" t="s">
        <v>60</v>
      </c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</row>
    <row r="67" spans="1:100" s="270" customFormat="1" ht="13.5" thickBot="1" x14ac:dyDescent="0.25">
      <c r="A67" s="182"/>
      <c r="B67" s="82" t="s">
        <v>4</v>
      </c>
      <c r="C67" s="273"/>
      <c r="D67" s="183"/>
      <c r="E67" s="179"/>
      <c r="F67" s="268">
        <f t="shared" ref="F67:F70" si="9">D67</f>
        <v>0</v>
      </c>
      <c r="G67" s="268"/>
      <c r="H67" s="107"/>
      <c r="I67" s="395"/>
      <c r="J67" s="107"/>
      <c r="K67" s="397"/>
      <c r="L67" s="107"/>
      <c r="M67" s="107"/>
      <c r="N67" s="86"/>
      <c r="O67" s="122"/>
      <c r="P67" s="122"/>
      <c r="Q67" s="122"/>
      <c r="R67" s="182"/>
      <c r="S67" s="299">
        <f t="shared" si="8"/>
        <v>0</v>
      </c>
      <c r="T67" s="182"/>
      <c r="U67" s="182"/>
      <c r="V67" s="245" t="s">
        <v>60</v>
      </c>
      <c r="W67" s="246" t="s">
        <v>60</v>
      </c>
      <c r="X67" s="246" t="s">
        <v>60</v>
      </c>
      <c r="Y67" s="246" t="s">
        <v>60</v>
      </c>
      <c r="Z67" s="246" t="s">
        <v>60</v>
      </c>
      <c r="AA67" s="246" t="s">
        <v>60</v>
      </c>
      <c r="AB67" s="246" t="s">
        <v>60</v>
      </c>
      <c r="AC67" s="246" t="s">
        <v>60</v>
      </c>
      <c r="AD67" s="246" t="s">
        <v>61</v>
      </c>
      <c r="AE67" s="246" t="s">
        <v>60</v>
      </c>
      <c r="AF67" s="246" t="s">
        <v>60</v>
      </c>
      <c r="AG67" s="246" t="s">
        <v>60</v>
      </c>
      <c r="AH67" s="246" t="s">
        <v>61</v>
      </c>
      <c r="AI67" s="246" t="s">
        <v>60</v>
      </c>
      <c r="AJ67" s="246" t="s">
        <v>60</v>
      </c>
      <c r="AK67" s="246" t="s">
        <v>61</v>
      </c>
      <c r="AL67" s="246" t="s">
        <v>60</v>
      </c>
      <c r="AM67" s="246" t="s">
        <v>60</v>
      </c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</row>
    <row r="68" spans="1:100" s="270" customFormat="1" ht="12.75" x14ac:dyDescent="0.2">
      <c r="A68" s="182"/>
      <c r="B68" s="82" t="s">
        <v>107</v>
      </c>
      <c r="C68" s="273"/>
      <c r="D68" s="183"/>
      <c r="E68" s="179"/>
      <c r="F68" s="271">
        <f t="shared" si="9"/>
        <v>0</v>
      </c>
      <c r="G68" s="268"/>
      <c r="H68" s="107"/>
      <c r="I68" s="107"/>
      <c r="J68" s="107"/>
      <c r="K68" s="107"/>
      <c r="L68" s="107"/>
      <c r="M68" s="107"/>
      <c r="N68" s="86"/>
      <c r="O68" s="122"/>
      <c r="P68" s="122"/>
      <c r="Q68" s="122"/>
      <c r="R68" s="182"/>
      <c r="S68" s="299">
        <f t="shared" si="8"/>
        <v>0</v>
      </c>
      <c r="T68" s="182"/>
      <c r="U68" s="182"/>
      <c r="V68" s="245" t="s">
        <v>60</v>
      </c>
      <c r="W68" s="246" t="s">
        <v>61</v>
      </c>
      <c r="X68" s="246" t="s">
        <v>60</v>
      </c>
      <c r="Y68" s="246" t="s">
        <v>60</v>
      </c>
      <c r="Z68" s="246" t="s">
        <v>60</v>
      </c>
      <c r="AA68" s="246" t="s">
        <v>60</v>
      </c>
      <c r="AB68" s="246" t="s">
        <v>60</v>
      </c>
      <c r="AC68" s="246" t="s">
        <v>60</v>
      </c>
      <c r="AD68" s="246" t="s">
        <v>60</v>
      </c>
      <c r="AE68" s="246" t="s">
        <v>60</v>
      </c>
      <c r="AF68" s="246" t="s">
        <v>60</v>
      </c>
      <c r="AG68" s="246" t="s">
        <v>60</v>
      </c>
      <c r="AH68" s="246" t="s">
        <v>61</v>
      </c>
      <c r="AI68" s="246" t="s">
        <v>60</v>
      </c>
      <c r="AJ68" s="246" t="s">
        <v>61</v>
      </c>
      <c r="AK68" s="246" t="s">
        <v>60</v>
      </c>
      <c r="AL68" s="246" t="s">
        <v>60</v>
      </c>
      <c r="AM68" s="246" t="s">
        <v>60</v>
      </c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</row>
    <row r="69" spans="1:100" s="270" customFormat="1" ht="13.5" thickBot="1" x14ac:dyDescent="0.25">
      <c r="A69" s="182"/>
      <c r="B69" s="82" t="s">
        <v>55</v>
      </c>
      <c r="C69" s="273"/>
      <c r="D69" s="183"/>
      <c r="E69" s="179"/>
      <c r="F69" s="271">
        <f t="shared" si="9"/>
        <v>0</v>
      </c>
      <c r="G69" s="268"/>
      <c r="H69" s="107"/>
      <c r="I69" s="107"/>
      <c r="J69" s="107"/>
      <c r="K69" s="107"/>
      <c r="L69" s="107"/>
      <c r="M69" s="107"/>
      <c r="N69" s="86"/>
      <c r="O69" s="122"/>
      <c r="P69" s="122"/>
      <c r="Q69" s="122"/>
      <c r="R69" s="182"/>
      <c r="S69" s="303">
        <f t="shared" si="8"/>
        <v>0</v>
      </c>
      <c r="T69" s="182"/>
      <c r="U69" s="182"/>
      <c r="V69" s="245" t="s">
        <v>60</v>
      </c>
      <c r="W69" s="246" t="s">
        <v>60</v>
      </c>
      <c r="X69" s="246" t="s">
        <v>60</v>
      </c>
      <c r="Y69" s="246" t="s">
        <v>60</v>
      </c>
      <c r="Z69" s="246" t="s">
        <v>60</v>
      </c>
      <c r="AA69" s="246" t="s">
        <v>61</v>
      </c>
      <c r="AB69" s="246" t="s">
        <v>60</v>
      </c>
      <c r="AC69" s="246" t="s">
        <v>60</v>
      </c>
      <c r="AD69" s="246" t="s">
        <v>61</v>
      </c>
      <c r="AE69" s="246" t="s">
        <v>60</v>
      </c>
      <c r="AF69" s="246" t="s">
        <v>60</v>
      </c>
      <c r="AG69" s="246" t="s">
        <v>61</v>
      </c>
      <c r="AH69" s="246" t="s">
        <v>61</v>
      </c>
      <c r="AI69" s="246" t="s">
        <v>60</v>
      </c>
      <c r="AJ69" s="246" t="s">
        <v>61</v>
      </c>
      <c r="AK69" s="246" t="s">
        <v>61</v>
      </c>
      <c r="AL69" s="246" t="s">
        <v>60</v>
      </c>
      <c r="AM69" s="246" t="s">
        <v>60</v>
      </c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</row>
    <row r="70" spans="1:100" s="270" customFormat="1" ht="13.5" thickBot="1" x14ac:dyDescent="0.25">
      <c r="A70" s="182"/>
      <c r="B70" s="57" t="s">
        <v>99</v>
      </c>
      <c r="C70" s="273"/>
      <c r="D70" s="355"/>
      <c r="E70" s="179"/>
      <c r="F70" s="272">
        <f t="shared" si="9"/>
        <v>0</v>
      </c>
      <c r="G70" s="272"/>
      <c r="H70" s="107"/>
      <c r="I70" s="107"/>
      <c r="J70" s="107"/>
      <c r="K70" s="395"/>
      <c r="L70" s="107"/>
      <c r="M70" s="107"/>
      <c r="N70" s="242"/>
      <c r="O70" s="122"/>
      <c r="P70" s="122"/>
      <c r="Q70" s="122"/>
      <c r="R70" s="182"/>
      <c r="S70" s="301">
        <f t="shared" si="8"/>
        <v>0</v>
      </c>
      <c r="T70" s="182"/>
      <c r="U70" s="182"/>
      <c r="V70" s="245" t="s">
        <v>60</v>
      </c>
      <c r="W70" s="246" t="s">
        <v>60</v>
      </c>
      <c r="X70" s="246" t="s">
        <v>60</v>
      </c>
      <c r="Y70" s="246" t="s">
        <v>60</v>
      </c>
      <c r="Z70" s="246" t="s">
        <v>60</v>
      </c>
      <c r="AA70" s="246" t="s">
        <v>60</v>
      </c>
      <c r="AB70" s="246" t="s">
        <v>60</v>
      </c>
      <c r="AC70" s="246" t="s">
        <v>60</v>
      </c>
      <c r="AD70" s="246" t="s">
        <v>60</v>
      </c>
      <c r="AE70" s="246" t="s">
        <v>60</v>
      </c>
      <c r="AF70" s="246" t="s">
        <v>60</v>
      </c>
      <c r="AG70" s="246" t="s">
        <v>60</v>
      </c>
      <c r="AH70" s="246" t="s">
        <v>61</v>
      </c>
      <c r="AI70" s="246" t="s">
        <v>60</v>
      </c>
      <c r="AJ70" s="246" t="s">
        <v>61</v>
      </c>
      <c r="AK70" s="246" t="s">
        <v>61</v>
      </c>
      <c r="AL70" s="246" t="s">
        <v>60</v>
      </c>
      <c r="AM70" s="246" t="s">
        <v>60</v>
      </c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</row>
    <row r="71" spans="1:100" s="7" customFormat="1" ht="18" customHeight="1" thickBot="1" x14ac:dyDescent="0.25">
      <c r="A71" s="22"/>
      <c r="B71" s="341"/>
      <c r="C71" s="5"/>
      <c r="D71" s="66"/>
      <c r="E71" s="60"/>
      <c r="F71" s="66"/>
      <c r="G71" s="66"/>
      <c r="H71" s="66"/>
      <c r="I71" s="66"/>
      <c r="J71" s="66"/>
      <c r="K71" s="66"/>
      <c r="L71" s="66"/>
      <c r="M71" s="66"/>
      <c r="N71" s="28"/>
      <c r="O71" s="28"/>
      <c r="P71" s="28"/>
      <c r="Q71" s="28"/>
      <c r="R71" s="22"/>
      <c r="S71" s="58"/>
      <c r="T71" s="22"/>
      <c r="U71" s="22"/>
      <c r="V71" s="245" t="s">
        <v>60</v>
      </c>
      <c r="W71" s="246" t="s">
        <v>60</v>
      </c>
      <c r="X71" s="246" t="s">
        <v>60</v>
      </c>
      <c r="Y71" s="246" t="s">
        <v>60</v>
      </c>
      <c r="Z71" s="246" t="s">
        <v>60</v>
      </c>
      <c r="AA71" s="246" t="s">
        <v>60</v>
      </c>
      <c r="AB71" s="246" t="s">
        <v>60</v>
      </c>
      <c r="AC71" s="246" t="s">
        <v>60</v>
      </c>
      <c r="AD71" s="246" t="s">
        <v>60</v>
      </c>
      <c r="AE71" s="246" t="s">
        <v>60</v>
      </c>
      <c r="AF71" s="246" t="s">
        <v>60</v>
      </c>
      <c r="AG71" s="246" t="s">
        <v>60</v>
      </c>
      <c r="AH71" s="246" t="s">
        <v>60</v>
      </c>
      <c r="AI71" s="246" t="s">
        <v>60</v>
      </c>
      <c r="AJ71" s="246" t="s">
        <v>60</v>
      </c>
      <c r="AK71" s="246" t="s">
        <v>60</v>
      </c>
      <c r="AL71" s="246" t="s">
        <v>60</v>
      </c>
      <c r="AM71" s="246" t="s">
        <v>60</v>
      </c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</row>
    <row r="72" spans="1:100" s="7" customFormat="1" ht="18.75" customHeight="1" thickBot="1" x14ac:dyDescent="0.25">
      <c r="A72" s="22"/>
      <c r="B72" s="31" t="s">
        <v>5</v>
      </c>
      <c r="C72" s="5"/>
      <c r="D72" s="65">
        <f>SUM(D73:D79)</f>
        <v>0</v>
      </c>
      <c r="E72" s="48"/>
      <c r="F72" s="70">
        <f>SUM(F73:F79)</f>
        <v>0</v>
      </c>
      <c r="G72" s="70">
        <f>SUM(G73:G79)</f>
        <v>0</v>
      </c>
      <c r="H72" s="75"/>
      <c r="I72" s="65">
        <f>SUM(I73:I79)</f>
        <v>0</v>
      </c>
      <c r="J72" s="188"/>
      <c r="K72" s="65">
        <f>SUM(K73:K79)</f>
        <v>0</v>
      </c>
      <c r="L72" s="75"/>
      <c r="M72" s="75"/>
      <c r="N72" s="422" t="s">
        <v>292</v>
      </c>
      <c r="O72" s="30"/>
      <c r="P72" s="30"/>
      <c r="Q72" s="30"/>
      <c r="R72" s="22"/>
      <c r="S72" s="298">
        <f t="shared" ref="S72:S79" si="10">IFERROR(D72/$D$46,0)</f>
        <v>0</v>
      </c>
      <c r="T72" s="22"/>
      <c r="U72" s="22"/>
      <c r="V72" s="245" t="s">
        <v>60</v>
      </c>
      <c r="W72" s="246" t="s">
        <v>60</v>
      </c>
      <c r="X72" s="246" t="s">
        <v>60</v>
      </c>
      <c r="Y72" s="246" t="s">
        <v>60</v>
      </c>
      <c r="Z72" s="246" t="s">
        <v>60</v>
      </c>
      <c r="AA72" s="246" t="s">
        <v>60</v>
      </c>
      <c r="AB72" s="246" t="s">
        <v>60</v>
      </c>
      <c r="AC72" s="246" t="s">
        <v>60</v>
      </c>
      <c r="AD72" s="246" t="s">
        <v>61</v>
      </c>
      <c r="AE72" s="246" t="s">
        <v>60</v>
      </c>
      <c r="AF72" s="246" t="s">
        <v>60</v>
      </c>
      <c r="AG72" s="246" t="s">
        <v>60</v>
      </c>
      <c r="AH72" s="246" t="s">
        <v>60</v>
      </c>
      <c r="AI72" s="246" t="s">
        <v>60</v>
      </c>
      <c r="AJ72" s="246" t="s">
        <v>60</v>
      </c>
      <c r="AK72" s="246" t="s">
        <v>60</v>
      </c>
      <c r="AL72" s="246" t="s">
        <v>60</v>
      </c>
      <c r="AM72" s="246" t="s">
        <v>60</v>
      </c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</row>
    <row r="73" spans="1:100" s="270" customFormat="1" ht="13.5" thickBot="1" x14ac:dyDescent="0.25">
      <c r="A73" s="182"/>
      <c r="B73" s="243" t="s">
        <v>131</v>
      </c>
      <c r="C73" s="273"/>
      <c r="D73" s="104"/>
      <c r="E73" s="179"/>
      <c r="F73" s="115">
        <f>D73</f>
        <v>0</v>
      </c>
      <c r="G73" s="112"/>
      <c r="H73" s="107"/>
      <c r="I73" s="395"/>
      <c r="J73" s="107"/>
      <c r="K73" s="395"/>
      <c r="L73" s="107"/>
      <c r="M73" s="107"/>
      <c r="N73" s="269"/>
      <c r="O73" s="122"/>
      <c r="P73" s="122"/>
      <c r="Q73" s="122"/>
      <c r="R73" s="182"/>
      <c r="S73" s="302">
        <f t="shared" si="10"/>
        <v>0</v>
      </c>
      <c r="T73" s="182"/>
      <c r="U73" s="182"/>
      <c r="V73" s="245" t="s">
        <v>60</v>
      </c>
      <c r="W73" s="246" t="s">
        <v>60</v>
      </c>
      <c r="X73" s="246" t="s">
        <v>60</v>
      </c>
      <c r="Y73" s="246" t="s">
        <v>60</v>
      </c>
      <c r="Z73" s="246" t="s">
        <v>60</v>
      </c>
      <c r="AA73" s="246" t="s">
        <v>60</v>
      </c>
      <c r="AB73" s="246" t="s">
        <v>60</v>
      </c>
      <c r="AC73" s="246" t="s">
        <v>60</v>
      </c>
      <c r="AD73" s="246" t="s">
        <v>61</v>
      </c>
      <c r="AE73" s="246" t="s">
        <v>60</v>
      </c>
      <c r="AF73" s="246" t="s">
        <v>60</v>
      </c>
      <c r="AG73" s="246" t="s">
        <v>60</v>
      </c>
      <c r="AH73" s="246" t="s">
        <v>61</v>
      </c>
      <c r="AI73" s="246" t="s">
        <v>60</v>
      </c>
      <c r="AJ73" s="246" t="s">
        <v>61</v>
      </c>
      <c r="AK73" s="246" t="s">
        <v>61</v>
      </c>
      <c r="AL73" s="246" t="s">
        <v>60</v>
      </c>
      <c r="AM73" s="246" t="s">
        <v>60</v>
      </c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</row>
    <row r="74" spans="1:100" s="270" customFormat="1" ht="12.75" x14ac:dyDescent="0.2">
      <c r="A74" s="182"/>
      <c r="B74" s="114" t="s">
        <v>6</v>
      </c>
      <c r="C74" s="273"/>
      <c r="D74" s="356"/>
      <c r="E74" s="179"/>
      <c r="F74" s="110"/>
      <c r="G74" s="109">
        <f>D74</f>
        <v>0</v>
      </c>
      <c r="H74" s="107"/>
      <c r="I74" s="107"/>
      <c r="J74" s="107"/>
      <c r="K74" s="107"/>
      <c r="L74" s="107"/>
      <c r="M74" s="107"/>
      <c r="N74" s="282"/>
      <c r="O74" s="122"/>
      <c r="P74" s="122"/>
      <c r="Q74" s="122"/>
      <c r="R74" s="182"/>
      <c r="S74" s="299">
        <f t="shared" si="10"/>
        <v>0</v>
      </c>
      <c r="T74" s="182"/>
      <c r="U74" s="182"/>
      <c r="V74" s="245" t="s">
        <v>60</v>
      </c>
      <c r="W74" s="246" t="s">
        <v>60</v>
      </c>
      <c r="X74" s="246" t="s">
        <v>60</v>
      </c>
      <c r="Y74" s="246" t="s">
        <v>60</v>
      </c>
      <c r="Z74" s="246" t="s">
        <v>60</v>
      </c>
      <c r="AA74" s="246" t="s">
        <v>60</v>
      </c>
      <c r="AB74" s="246" t="s">
        <v>60</v>
      </c>
      <c r="AC74" s="246" t="s">
        <v>60</v>
      </c>
      <c r="AD74" s="246" t="s">
        <v>61</v>
      </c>
      <c r="AE74" s="246" t="s">
        <v>60</v>
      </c>
      <c r="AF74" s="246" t="s">
        <v>60</v>
      </c>
      <c r="AG74" s="246" t="s">
        <v>60</v>
      </c>
      <c r="AH74" s="246" t="s">
        <v>61</v>
      </c>
      <c r="AI74" s="246" t="s">
        <v>60</v>
      </c>
      <c r="AJ74" s="246" t="s">
        <v>61</v>
      </c>
      <c r="AK74" s="246" t="s">
        <v>61</v>
      </c>
      <c r="AL74" s="246" t="s">
        <v>60</v>
      </c>
      <c r="AM74" s="246" t="s">
        <v>60</v>
      </c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</row>
    <row r="75" spans="1:100" s="270" customFormat="1" ht="13.5" thickBot="1" x14ac:dyDescent="0.25">
      <c r="A75" s="182"/>
      <c r="B75" s="114" t="s">
        <v>56</v>
      </c>
      <c r="C75" s="273"/>
      <c r="D75" s="356"/>
      <c r="E75" s="179"/>
      <c r="F75" s="110">
        <f>D75</f>
        <v>0</v>
      </c>
      <c r="G75" s="109"/>
      <c r="H75" s="107"/>
      <c r="I75" s="107"/>
      <c r="J75" s="107"/>
      <c r="K75" s="107"/>
      <c r="L75" s="107"/>
      <c r="M75" s="107"/>
      <c r="N75" s="86"/>
      <c r="O75" s="122"/>
      <c r="P75" s="122"/>
      <c r="Q75" s="122"/>
      <c r="R75" s="182"/>
      <c r="S75" s="299">
        <f t="shared" si="10"/>
        <v>0</v>
      </c>
      <c r="T75" s="182"/>
      <c r="U75" s="182"/>
      <c r="V75" s="245" t="s">
        <v>60</v>
      </c>
      <c r="W75" s="246" t="s">
        <v>60</v>
      </c>
      <c r="X75" s="246" t="s">
        <v>60</v>
      </c>
      <c r="Y75" s="246" t="s">
        <v>60</v>
      </c>
      <c r="Z75" s="246" t="s">
        <v>60</v>
      </c>
      <c r="AA75" s="246" t="s">
        <v>60</v>
      </c>
      <c r="AB75" s="246" t="s">
        <v>60</v>
      </c>
      <c r="AC75" s="246" t="s">
        <v>60</v>
      </c>
      <c r="AD75" s="246" t="s">
        <v>61</v>
      </c>
      <c r="AE75" s="246" t="s">
        <v>60</v>
      </c>
      <c r="AF75" s="246" t="s">
        <v>60</v>
      </c>
      <c r="AG75" s="246" t="s">
        <v>61</v>
      </c>
      <c r="AH75" s="246" t="s">
        <v>61</v>
      </c>
      <c r="AI75" s="246" t="s">
        <v>60</v>
      </c>
      <c r="AJ75" s="246" t="s">
        <v>61</v>
      </c>
      <c r="AK75" s="246" t="s">
        <v>61</v>
      </c>
      <c r="AL75" s="246" t="s">
        <v>60</v>
      </c>
      <c r="AM75" s="246" t="s">
        <v>60</v>
      </c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</row>
    <row r="76" spans="1:100" s="270" customFormat="1" ht="13.5" hidden="1" thickBot="1" x14ac:dyDescent="0.25">
      <c r="A76" s="182"/>
      <c r="B76" s="83" t="s">
        <v>255</v>
      </c>
      <c r="C76" s="273"/>
      <c r="D76" s="365"/>
      <c r="E76" s="179"/>
      <c r="F76" s="276"/>
      <c r="G76" s="268">
        <f>D76</f>
        <v>0</v>
      </c>
      <c r="H76" s="107"/>
      <c r="I76" s="107"/>
      <c r="J76" s="107"/>
      <c r="K76" s="107"/>
      <c r="L76" s="107"/>
      <c r="M76" s="107"/>
      <c r="N76" s="369"/>
      <c r="O76" s="122"/>
      <c r="P76" s="122"/>
      <c r="Q76" s="122"/>
      <c r="R76" s="182"/>
      <c r="S76" s="278">
        <f t="shared" si="10"/>
        <v>0</v>
      </c>
      <c r="T76" s="182"/>
      <c r="U76" s="182"/>
      <c r="V76" s="245" t="s">
        <v>61</v>
      </c>
      <c r="W76" s="246" t="s">
        <v>61</v>
      </c>
      <c r="X76" s="246" t="s">
        <v>61</v>
      </c>
      <c r="Y76" s="246" t="s">
        <v>61</v>
      </c>
      <c r="Z76" s="246" t="s">
        <v>61</v>
      </c>
      <c r="AA76" s="246" t="s">
        <v>61</v>
      </c>
      <c r="AB76" s="246" t="s">
        <v>61</v>
      </c>
      <c r="AC76" s="246" t="s">
        <v>61</v>
      </c>
      <c r="AD76" s="246" t="s">
        <v>61</v>
      </c>
      <c r="AE76" s="246" t="s">
        <v>60</v>
      </c>
      <c r="AF76" s="246" t="s">
        <v>61</v>
      </c>
      <c r="AG76" s="246" t="s">
        <v>61</v>
      </c>
      <c r="AH76" s="246" t="s">
        <v>61</v>
      </c>
      <c r="AI76" s="246" t="s">
        <v>61</v>
      </c>
      <c r="AJ76" s="246" t="s">
        <v>61</v>
      </c>
      <c r="AK76" s="246" t="s">
        <v>61</v>
      </c>
      <c r="AL76" s="246" t="s">
        <v>61</v>
      </c>
      <c r="AM76" s="246" t="s">
        <v>61</v>
      </c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</row>
    <row r="77" spans="1:100" s="270" customFormat="1" ht="12.75" x14ac:dyDescent="0.2">
      <c r="A77" s="182"/>
      <c r="B77" s="82" t="s">
        <v>26</v>
      </c>
      <c r="C77" s="273"/>
      <c r="D77" s="183"/>
      <c r="E77" s="179"/>
      <c r="F77" s="276">
        <f>D77</f>
        <v>0</v>
      </c>
      <c r="G77" s="268"/>
      <c r="H77" s="107"/>
      <c r="I77" s="107"/>
      <c r="J77" s="107"/>
      <c r="K77" s="389"/>
      <c r="L77" s="107"/>
      <c r="M77" s="107"/>
      <c r="N77" s="86"/>
      <c r="O77" s="122"/>
      <c r="P77" s="122"/>
      <c r="Q77" s="122"/>
      <c r="R77" s="182"/>
      <c r="S77" s="299">
        <f t="shared" si="10"/>
        <v>0</v>
      </c>
      <c r="T77" s="182"/>
      <c r="U77" s="182"/>
      <c r="V77" s="245" t="s">
        <v>60</v>
      </c>
      <c r="W77" s="246" t="s">
        <v>60</v>
      </c>
      <c r="X77" s="246" t="s">
        <v>61</v>
      </c>
      <c r="Y77" s="246" t="s">
        <v>61</v>
      </c>
      <c r="Z77" s="246" t="s">
        <v>60</v>
      </c>
      <c r="AA77" s="246" t="s">
        <v>60</v>
      </c>
      <c r="AB77" s="246" t="s">
        <v>60</v>
      </c>
      <c r="AC77" s="246" t="s">
        <v>60</v>
      </c>
      <c r="AD77" s="246" t="s">
        <v>61</v>
      </c>
      <c r="AE77" s="246" t="s">
        <v>60</v>
      </c>
      <c r="AF77" s="246" t="s">
        <v>60</v>
      </c>
      <c r="AG77" s="246" t="s">
        <v>60</v>
      </c>
      <c r="AH77" s="246" t="s">
        <v>61</v>
      </c>
      <c r="AI77" s="246" t="s">
        <v>60</v>
      </c>
      <c r="AJ77" s="246" t="s">
        <v>61</v>
      </c>
      <c r="AK77" s="246" t="s">
        <v>61</v>
      </c>
      <c r="AL77" s="246" t="s">
        <v>60</v>
      </c>
      <c r="AM77" s="246" t="s">
        <v>60</v>
      </c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CV77" s="182"/>
    </row>
    <row r="78" spans="1:100" s="270" customFormat="1" ht="12.75" hidden="1" x14ac:dyDescent="0.2">
      <c r="A78" s="182"/>
      <c r="B78" s="83" t="s">
        <v>43</v>
      </c>
      <c r="C78" s="273"/>
      <c r="D78" s="364"/>
      <c r="E78" s="179"/>
      <c r="F78" s="279"/>
      <c r="G78" s="271">
        <f>D78</f>
        <v>0</v>
      </c>
      <c r="H78" s="107"/>
      <c r="I78" s="107"/>
      <c r="J78" s="107"/>
      <c r="K78" s="366"/>
      <c r="L78" s="107"/>
      <c r="M78" s="107"/>
      <c r="N78" s="369"/>
      <c r="O78" s="122"/>
      <c r="P78" s="122"/>
      <c r="Q78" s="122"/>
      <c r="R78" s="182"/>
      <c r="S78" s="278">
        <f t="shared" si="10"/>
        <v>0</v>
      </c>
      <c r="T78" s="182"/>
      <c r="U78" s="182"/>
      <c r="V78" s="245" t="s">
        <v>61</v>
      </c>
      <c r="W78" s="246" t="s">
        <v>60</v>
      </c>
      <c r="X78" s="246" t="s">
        <v>61</v>
      </c>
      <c r="Y78" s="246" t="s">
        <v>61</v>
      </c>
      <c r="Z78" s="246" t="s">
        <v>61</v>
      </c>
      <c r="AA78" s="246" t="s">
        <v>61</v>
      </c>
      <c r="AB78" s="246" t="s">
        <v>61</v>
      </c>
      <c r="AC78" s="246" t="s">
        <v>61</v>
      </c>
      <c r="AD78" s="246" t="s">
        <v>61</v>
      </c>
      <c r="AE78" s="246" t="s">
        <v>60</v>
      </c>
      <c r="AF78" s="246" t="s">
        <v>60</v>
      </c>
      <c r="AG78" s="246" t="s">
        <v>61</v>
      </c>
      <c r="AH78" s="246" t="s">
        <v>61</v>
      </c>
      <c r="AI78" s="246" t="s">
        <v>60</v>
      </c>
      <c r="AJ78" s="246" t="s">
        <v>61</v>
      </c>
      <c r="AK78" s="246" t="s">
        <v>61</v>
      </c>
      <c r="AL78" s="246" t="s">
        <v>60</v>
      </c>
      <c r="AM78" s="246" t="s">
        <v>60</v>
      </c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CP78" s="182"/>
      <c r="CQ78" s="182"/>
      <c r="CR78" s="182"/>
      <c r="CS78" s="182"/>
      <c r="CT78" s="182"/>
      <c r="CU78" s="182"/>
      <c r="CV78" s="182"/>
    </row>
    <row r="79" spans="1:100" s="270" customFormat="1" ht="13.5" thickBot="1" x14ac:dyDescent="0.25">
      <c r="A79" s="182"/>
      <c r="B79" s="57" t="s">
        <v>139</v>
      </c>
      <c r="C79" s="273"/>
      <c r="D79" s="355"/>
      <c r="E79" s="179"/>
      <c r="F79" s="283"/>
      <c r="G79" s="272">
        <f t="shared" ref="G79" si="11">D79</f>
        <v>0</v>
      </c>
      <c r="H79" s="107"/>
      <c r="I79" s="107"/>
      <c r="J79" s="107"/>
      <c r="K79" s="398"/>
      <c r="L79" s="107"/>
      <c r="M79" s="107"/>
      <c r="N79" s="242"/>
      <c r="O79" s="122"/>
      <c r="P79" s="122"/>
      <c r="Q79" s="122"/>
      <c r="R79" s="182"/>
      <c r="S79" s="301">
        <f t="shared" si="10"/>
        <v>0</v>
      </c>
      <c r="T79" s="182"/>
      <c r="U79" s="182"/>
      <c r="V79" s="245" t="s">
        <v>60</v>
      </c>
      <c r="W79" s="246" t="s">
        <v>60</v>
      </c>
      <c r="X79" s="246" t="s">
        <v>60</v>
      </c>
      <c r="Y79" s="246" t="s">
        <v>60</v>
      </c>
      <c r="Z79" s="246" t="s">
        <v>60</v>
      </c>
      <c r="AA79" s="246" t="s">
        <v>60</v>
      </c>
      <c r="AB79" s="246" t="s">
        <v>60</v>
      </c>
      <c r="AC79" s="246" t="s">
        <v>60</v>
      </c>
      <c r="AD79" s="246" t="s">
        <v>61</v>
      </c>
      <c r="AE79" s="246" t="s">
        <v>60</v>
      </c>
      <c r="AF79" s="246" t="s">
        <v>60</v>
      </c>
      <c r="AG79" s="246" t="s">
        <v>60</v>
      </c>
      <c r="AH79" s="246" t="s">
        <v>60</v>
      </c>
      <c r="AI79" s="246" t="s">
        <v>60</v>
      </c>
      <c r="AJ79" s="246" t="s">
        <v>60</v>
      </c>
      <c r="AK79" s="246" t="s">
        <v>60</v>
      </c>
      <c r="AL79" s="246" t="s">
        <v>60</v>
      </c>
      <c r="AM79" s="246" t="s">
        <v>60</v>
      </c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CP79" s="182"/>
      <c r="CQ79" s="182"/>
      <c r="CR79" s="182"/>
      <c r="CS79" s="182"/>
      <c r="CT79" s="182"/>
      <c r="CU79" s="182"/>
      <c r="CV79" s="182"/>
    </row>
    <row r="80" spans="1:100" s="7" customFormat="1" ht="18" customHeight="1" thickBot="1" x14ac:dyDescent="0.25">
      <c r="A80" s="22"/>
      <c r="B80" s="341"/>
      <c r="C80" s="5"/>
      <c r="D80" s="66"/>
      <c r="E80" s="60"/>
      <c r="F80" s="66"/>
      <c r="G80" s="66"/>
      <c r="H80" s="66"/>
      <c r="I80" s="66"/>
      <c r="J80" s="66"/>
      <c r="K80" s="66"/>
      <c r="L80" s="66"/>
      <c r="M80" s="66"/>
      <c r="N80" s="28"/>
      <c r="O80" s="28"/>
      <c r="P80" s="28"/>
      <c r="Q80" s="28"/>
      <c r="R80" s="22"/>
      <c r="S80" s="58"/>
      <c r="T80" s="22"/>
      <c r="U80" s="22"/>
      <c r="V80" s="245" t="s">
        <v>60</v>
      </c>
      <c r="W80" s="246" t="s">
        <v>60</v>
      </c>
      <c r="X80" s="246" t="s">
        <v>60</v>
      </c>
      <c r="Y80" s="246" t="s">
        <v>60</v>
      </c>
      <c r="Z80" s="246" t="s">
        <v>60</v>
      </c>
      <c r="AA80" s="246" t="s">
        <v>60</v>
      </c>
      <c r="AB80" s="246" t="s">
        <v>60</v>
      </c>
      <c r="AC80" s="246" t="s">
        <v>60</v>
      </c>
      <c r="AD80" s="246" t="s">
        <v>61</v>
      </c>
      <c r="AE80" s="246" t="s">
        <v>60</v>
      </c>
      <c r="AF80" s="246" t="s">
        <v>60</v>
      </c>
      <c r="AG80" s="246" t="s">
        <v>60</v>
      </c>
      <c r="AH80" s="246" t="s">
        <v>60</v>
      </c>
      <c r="AI80" s="246" t="s">
        <v>60</v>
      </c>
      <c r="AJ80" s="246" t="s">
        <v>60</v>
      </c>
      <c r="AK80" s="246" t="s">
        <v>60</v>
      </c>
      <c r="AL80" s="246" t="s">
        <v>60</v>
      </c>
      <c r="AM80" s="246" t="s">
        <v>60</v>
      </c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</row>
    <row r="81" spans="1:100" s="7" customFormat="1" ht="18.75" customHeight="1" thickBot="1" x14ac:dyDescent="0.25">
      <c r="A81" s="22"/>
      <c r="B81" s="31" t="s">
        <v>17</v>
      </c>
      <c r="C81" s="5"/>
      <c r="D81" s="65">
        <f>SUM(D82:D95)</f>
        <v>0</v>
      </c>
      <c r="E81" s="48"/>
      <c r="F81" s="70">
        <f>SUM(F82:F95)</f>
        <v>0</v>
      </c>
      <c r="G81" s="70">
        <f>SUM(G82:G95)</f>
        <v>0</v>
      </c>
      <c r="H81" s="75"/>
      <c r="I81" s="75"/>
      <c r="J81" s="75"/>
      <c r="K81" s="75"/>
      <c r="L81" s="75"/>
      <c r="M81" s="75"/>
      <c r="N81" s="422" t="s">
        <v>292</v>
      </c>
      <c r="O81" s="30"/>
      <c r="P81" s="30"/>
      <c r="Q81" s="30"/>
      <c r="R81" s="22"/>
      <c r="S81" s="298">
        <f t="shared" ref="S81:S95" si="12">IFERROR(D81/$D$46,0)</f>
        <v>0</v>
      </c>
      <c r="T81" s="22"/>
      <c r="U81" s="22"/>
      <c r="V81" s="245" t="s">
        <v>60</v>
      </c>
      <c r="W81" s="246" t="s">
        <v>60</v>
      </c>
      <c r="X81" s="246" t="s">
        <v>60</v>
      </c>
      <c r="Y81" s="246" t="s">
        <v>60</v>
      </c>
      <c r="Z81" s="246" t="s">
        <v>60</v>
      </c>
      <c r="AA81" s="246" t="s">
        <v>60</v>
      </c>
      <c r="AB81" s="246" t="s">
        <v>60</v>
      </c>
      <c r="AC81" s="246" t="s">
        <v>60</v>
      </c>
      <c r="AD81" s="246" t="s">
        <v>60</v>
      </c>
      <c r="AE81" s="246" t="s">
        <v>60</v>
      </c>
      <c r="AF81" s="246" t="s">
        <v>60</v>
      </c>
      <c r="AG81" s="246" t="s">
        <v>60</v>
      </c>
      <c r="AH81" s="246" t="s">
        <v>60</v>
      </c>
      <c r="AI81" s="246" t="s">
        <v>60</v>
      </c>
      <c r="AJ81" s="246" t="s">
        <v>60</v>
      </c>
      <c r="AK81" s="246" t="s">
        <v>60</v>
      </c>
      <c r="AL81" s="246" t="s">
        <v>60</v>
      </c>
      <c r="AM81" s="246" t="s">
        <v>60</v>
      </c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</row>
    <row r="82" spans="1:100" s="270" customFormat="1" ht="13.5" thickBot="1" x14ac:dyDescent="0.25">
      <c r="A82" s="182"/>
      <c r="B82" s="243" t="s">
        <v>134</v>
      </c>
      <c r="C82" s="273"/>
      <c r="D82" s="104"/>
      <c r="E82" s="179"/>
      <c r="F82" s="115"/>
      <c r="G82" s="112">
        <f>D82</f>
        <v>0</v>
      </c>
      <c r="H82" s="107"/>
      <c r="I82" s="107"/>
      <c r="J82" s="107"/>
      <c r="K82" s="107"/>
      <c r="L82" s="107"/>
      <c r="M82" s="107"/>
      <c r="N82" s="269"/>
      <c r="O82" s="122"/>
      <c r="P82" s="304"/>
      <c r="Q82" s="305" t="s">
        <v>106</v>
      </c>
      <c r="R82" s="182"/>
      <c r="S82" s="302">
        <f t="shared" si="12"/>
        <v>0</v>
      </c>
      <c r="T82" s="182"/>
      <c r="U82" s="182"/>
      <c r="V82" s="245" t="s">
        <v>60</v>
      </c>
      <c r="W82" s="246" t="s">
        <v>60</v>
      </c>
      <c r="X82" s="246" t="s">
        <v>60</v>
      </c>
      <c r="Y82" s="246" t="s">
        <v>60</v>
      </c>
      <c r="Z82" s="246" t="s">
        <v>60</v>
      </c>
      <c r="AA82" s="246" t="s">
        <v>60</v>
      </c>
      <c r="AB82" s="246" t="s">
        <v>60</v>
      </c>
      <c r="AC82" s="246" t="s">
        <v>60</v>
      </c>
      <c r="AD82" s="246" t="s">
        <v>60</v>
      </c>
      <c r="AE82" s="246" t="s">
        <v>60</v>
      </c>
      <c r="AF82" s="246" t="s">
        <v>60</v>
      </c>
      <c r="AG82" s="247" t="s">
        <v>60</v>
      </c>
      <c r="AH82" s="246" t="s">
        <v>61</v>
      </c>
      <c r="AI82" s="246" t="s">
        <v>60</v>
      </c>
      <c r="AJ82" s="246" t="s">
        <v>61</v>
      </c>
      <c r="AK82" s="246" t="s">
        <v>61</v>
      </c>
      <c r="AL82" s="246" t="s">
        <v>60</v>
      </c>
      <c r="AM82" s="246" t="s">
        <v>60</v>
      </c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</row>
    <row r="83" spans="1:100" s="270" customFormat="1" ht="13.5" thickBot="1" x14ac:dyDescent="0.25">
      <c r="A83" s="182"/>
      <c r="B83" s="82" t="s">
        <v>114</v>
      </c>
      <c r="C83" s="273"/>
      <c r="D83" s="183"/>
      <c r="E83" s="179"/>
      <c r="F83" s="276"/>
      <c r="G83" s="268">
        <f t="shared" ref="G83:G95" si="13">D83</f>
        <v>0</v>
      </c>
      <c r="H83" s="107"/>
      <c r="I83" s="107"/>
      <c r="J83" s="107"/>
      <c r="K83" s="107"/>
      <c r="L83" s="107"/>
      <c r="M83" s="107"/>
      <c r="N83" s="282"/>
      <c r="O83" s="122"/>
      <c r="P83" s="122"/>
      <c r="Q83" s="122"/>
      <c r="R83" s="182"/>
      <c r="S83" s="299">
        <f t="shared" si="12"/>
        <v>0</v>
      </c>
      <c r="T83" s="182"/>
      <c r="U83" s="182"/>
      <c r="V83" s="245" t="s">
        <v>60</v>
      </c>
      <c r="W83" s="246" t="s">
        <v>60</v>
      </c>
      <c r="X83" s="246" t="s">
        <v>60</v>
      </c>
      <c r="Y83" s="246" t="s">
        <v>60</v>
      </c>
      <c r="Z83" s="246" t="s">
        <v>60</v>
      </c>
      <c r="AA83" s="246" t="s">
        <v>60</v>
      </c>
      <c r="AB83" s="246" t="s">
        <v>60</v>
      </c>
      <c r="AC83" s="246" t="s">
        <v>60</v>
      </c>
      <c r="AD83" s="246" t="s">
        <v>60</v>
      </c>
      <c r="AE83" s="246" t="s">
        <v>60</v>
      </c>
      <c r="AF83" s="246" t="s">
        <v>60</v>
      </c>
      <c r="AG83" s="246" t="s">
        <v>60</v>
      </c>
      <c r="AH83" s="246" t="s">
        <v>61</v>
      </c>
      <c r="AI83" s="246" t="s">
        <v>60</v>
      </c>
      <c r="AJ83" s="246" t="s">
        <v>61</v>
      </c>
      <c r="AK83" s="246" t="s">
        <v>61</v>
      </c>
      <c r="AL83" s="246" t="s">
        <v>60</v>
      </c>
      <c r="AM83" s="246" t="s">
        <v>60</v>
      </c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CP83" s="182"/>
      <c r="CQ83" s="182"/>
      <c r="CR83" s="182"/>
      <c r="CS83" s="182"/>
      <c r="CT83" s="182"/>
      <c r="CU83" s="182"/>
      <c r="CV83" s="182"/>
    </row>
    <row r="84" spans="1:100" s="270" customFormat="1" ht="13.5" thickBot="1" x14ac:dyDescent="0.25">
      <c r="A84" s="182"/>
      <c r="B84" s="82" t="s">
        <v>132</v>
      </c>
      <c r="C84" s="273"/>
      <c r="D84" s="183"/>
      <c r="E84" s="179"/>
      <c r="F84" s="276"/>
      <c r="G84" s="268">
        <f t="shared" si="13"/>
        <v>0</v>
      </c>
      <c r="H84" s="107"/>
      <c r="I84" s="107"/>
      <c r="J84" s="107"/>
      <c r="K84" s="107"/>
      <c r="L84" s="107"/>
      <c r="M84" s="107"/>
      <c r="N84" s="282"/>
      <c r="O84" s="122"/>
      <c r="P84" s="304"/>
      <c r="Q84" s="305" t="s">
        <v>106</v>
      </c>
      <c r="R84" s="182"/>
      <c r="S84" s="299">
        <f t="shared" si="12"/>
        <v>0</v>
      </c>
      <c r="T84" s="182"/>
      <c r="U84" s="182"/>
      <c r="V84" s="245" t="s">
        <v>60</v>
      </c>
      <c r="W84" s="246" t="s">
        <v>60</v>
      </c>
      <c r="X84" s="246" t="s">
        <v>60</v>
      </c>
      <c r="Y84" s="246" t="s">
        <v>60</v>
      </c>
      <c r="Z84" s="246" t="s">
        <v>60</v>
      </c>
      <c r="AA84" s="246" t="s">
        <v>60</v>
      </c>
      <c r="AB84" s="246" t="s">
        <v>60</v>
      </c>
      <c r="AC84" s="246" t="s">
        <v>60</v>
      </c>
      <c r="AD84" s="246" t="s">
        <v>61</v>
      </c>
      <c r="AE84" s="246" t="s">
        <v>60</v>
      </c>
      <c r="AF84" s="246" t="s">
        <v>60</v>
      </c>
      <c r="AG84" s="246" t="s">
        <v>60</v>
      </c>
      <c r="AH84" s="246" t="s">
        <v>61</v>
      </c>
      <c r="AI84" s="246" t="s">
        <v>60</v>
      </c>
      <c r="AJ84" s="246" t="s">
        <v>60</v>
      </c>
      <c r="AK84" s="246" t="s">
        <v>61</v>
      </c>
      <c r="AL84" s="246" t="s">
        <v>60</v>
      </c>
      <c r="AM84" s="246" t="s">
        <v>60</v>
      </c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/>
      <c r="CP84" s="182"/>
      <c r="CQ84" s="182"/>
      <c r="CR84" s="182"/>
      <c r="CS84" s="182"/>
      <c r="CT84" s="182"/>
      <c r="CU84" s="182"/>
      <c r="CV84" s="182"/>
    </row>
    <row r="85" spans="1:100" s="270" customFormat="1" ht="12.75" x14ac:dyDescent="0.2">
      <c r="A85" s="182"/>
      <c r="B85" s="82" t="s">
        <v>88</v>
      </c>
      <c r="C85" s="273"/>
      <c r="D85" s="183"/>
      <c r="E85" s="179"/>
      <c r="F85" s="276"/>
      <c r="G85" s="268">
        <f t="shared" si="13"/>
        <v>0</v>
      </c>
      <c r="H85" s="107"/>
      <c r="I85" s="107"/>
      <c r="J85" s="107"/>
      <c r="K85" s="107"/>
      <c r="L85" s="107"/>
      <c r="M85" s="107"/>
      <c r="N85" s="282"/>
      <c r="O85" s="122"/>
      <c r="P85" s="122"/>
      <c r="Q85" s="122"/>
      <c r="R85" s="182"/>
      <c r="S85" s="299">
        <f t="shared" si="12"/>
        <v>0</v>
      </c>
      <c r="T85" s="182"/>
      <c r="U85" s="182"/>
      <c r="V85" s="245" t="s">
        <v>60</v>
      </c>
      <c r="W85" s="246" t="s">
        <v>60</v>
      </c>
      <c r="X85" s="246" t="s">
        <v>60</v>
      </c>
      <c r="Y85" s="246" t="s">
        <v>60</v>
      </c>
      <c r="Z85" s="246" t="s">
        <v>61</v>
      </c>
      <c r="AA85" s="246" t="s">
        <v>60</v>
      </c>
      <c r="AB85" s="246" t="s">
        <v>60</v>
      </c>
      <c r="AC85" s="246" t="s">
        <v>60</v>
      </c>
      <c r="AD85" s="246" t="s">
        <v>61</v>
      </c>
      <c r="AE85" s="246" t="s">
        <v>60</v>
      </c>
      <c r="AF85" s="246" t="s">
        <v>60</v>
      </c>
      <c r="AG85" s="246" t="s">
        <v>60</v>
      </c>
      <c r="AH85" s="246" t="s">
        <v>61</v>
      </c>
      <c r="AI85" s="246" t="s">
        <v>60</v>
      </c>
      <c r="AJ85" s="246" t="s">
        <v>61</v>
      </c>
      <c r="AK85" s="246" t="s">
        <v>61</v>
      </c>
      <c r="AL85" s="246" t="s">
        <v>60</v>
      </c>
      <c r="AM85" s="246" t="s">
        <v>60</v>
      </c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  <c r="CH85" s="182"/>
      <c r="CI85" s="182"/>
      <c r="CJ85" s="182"/>
      <c r="CK85" s="182"/>
      <c r="CL85" s="182"/>
      <c r="CM85" s="182"/>
      <c r="CN85" s="182"/>
      <c r="CO85" s="182"/>
      <c r="CP85" s="182"/>
      <c r="CQ85" s="182"/>
      <c r="CR85" s="182"/>
      <c r="CS85" s="182"/>
      <c r="CT85" s="182"/>
      <c r="CU85" s="182"/>
      <c r="CV85" s="182"/>
    </row>
    <row r="86" spans="1:100" s="270" customFormat="1" ht="12.75" x14ac:dyDescent="0.2">
      <c r="A86" s="182"/>
      <c r="B86" s="82" t="s">
        <v>25</v>
      </c>
      <c r="C86" s="273"/>
      <c r="D86" s="183"/>
      <c r="E86" s="179"/>
      <c r="F86" s="276"/>
      <c r="G86" s="268">
        <f t="shared" si="13"/>
        <v>0</v>
      </c>
      <c r="H86" s="107"/>
      <c r="I86" s="107"/>
      <c r="J86" s="107"/>
      <c r="K86" s="107"/>
      <c r="L86" s="107"/>
      <c r="M86" s="107"/>
      <c r="N86" s="282"/>
      <c r="O86" s="122"/>
      <c r="P86" s="122"/>
      <c r="Q86" s="122"/>
      <c r="R86" s="182"/>
      <c r="S86" s="299">
        <f t="shared" si="12"/>
        <v>0</v>
      </c>
      <c r="T86" s="182"/>
      <c r="U86" s="182"/>
      <c r="V86" s="245" t="s">
        <v>60</v>
      </c>
      <c r="W86" s="246" t="s">
        <v>60</v>
      </c>
      <c r="X86" s="246" t="s">
        <v>60</v>
      </c>
      <c r="Y86" s="246" t="s">
        <v>60</v>
      </c>
      <c r="Z86" s="246" t="s">
        <v>60</v>
      </c>
      <c r="AA86" s="246" t="s">
        <v>60</v>
      </c>
      <c r="AB86" s="246" t="s">
        <v>60</v>
      </c>
      <c r="AC86" s="246" t="s">
        <v>60</v>
      </c>
      <c r="AD86" s="246" t="s">
        <v>60</v>
      </c>
      <c r="AE86" s="246" t="s">
        <v>60</v>
      </c>
      <c r="AF86" s="246" t="s">
        <v>60</v>
      </c>
      <c r="AG86" s="246" t="s">
        <v>60</v>
      </c>
      <c r="AH86" s="246" t="s">
        <v>61</v>
      </c>
      <c r="AI86" s="246" t="s">
        <v>60</v>
      </c>
      <c r="AJ86" s="246" t="s">
        <v>60</v>
      </c>
      <c r="AK86" s="246" t="s">
        <v>61</v>
      </c>
      <c r="AL86" s="246" t="s">
        <v>60</v>
      </c>
      <c r="AM86" s="246" t="s">
        <v>60</v>
      </c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  <c r="CH86" s="182"/>
      <c r="CI86" s="182"/>
      <c r="CJ86" s="182"/>
      <c r="CK86" s="182"/>
      <c r="CL86" s="182"/>
      <c r="CM86" s="182"/>
      <c r="CN86" s="182"/>
      <c r="CO86" s="182"/>
      <c r="CP86" s="182"/>
      <c r="CQ86" s="182"/>
      <c r="CR86" s="182"/>
      <c r="CS86" s="182"/>
      <c r="CT86" s="182"/>
      <c r="CU86" s="182"/>
      <c r="CV86" s="182"/>
    </row>
    <row r="87" spans="1:100" s="270" customFormat="1" ht="12.75" hidden="1" x14ac:dyDescent="0.2">
      <c r="A87" s="182"/>
      <c r="B87" s="82" t="s">
        <v>256</v>
      </c>
      <c r="C87" s="273"/>
      <c r="D87" s="365"/>
      <c r="E87" s="179"/>
      <c r="F87" s="276"/>
      <c r="G87" s="268">
        <f t="shared" si="13"/>
        <v>0</v>
      </c>
      <c r="H87" s="107"/>
      <c r="I87" s="107"/>
      <c r="J87" s="107"/>
      <c r="K87" s="107"/>
      <c r="L87" s="107"/>
      <c r="M87" s="107"/>
      <c r="N87" s="370"/>
      <c r="O87" s="122"/>
      <c r="P87" s="122"/>
      <c r="Q87" s="122"/>
      <c r="R87" s="182"/>
      <c r="S87" s="278">
        <f t="shared" si="12"/>
        <v>0</v>
      </c>
      <c r="T87" s="182"/>
      <c r="U87" s="182"/>
      <c r="V87" s="245" t="s">
        <v>61</v>
      </c>
      <c r="W87" s="246" t="s">
        <v>61</v>
      </c>
      <c r="X87" s="246" t="s">
        <v>61</v>
      </c>
      <c r="Y87" s="246" t="s">
        <v>61</v>
      </c>
      <c r="Z87" s="246" t="s">
        <v>61</v>
      </c>
      <c r="AA87" s="246" t="s">
        <v>61</v>
      </c>
      <c r="AB87" s="246" t="s">
        <v>61</v>
      </c>
      <c r="AC87" s="246" t="s">
        <v>61</v>
      </c>
      <c r="AD87" s="246" t="s">
        <v>61</v>
      </c>
      <c r="AE87" s="246" t="s">
        <v>61</v>
      </c>
      <c r="AF87" s="246" t="s">
        <v>61</v>
      </c>
      <c r="AG87" s="246" t="s">
        <v>60</v>
      </c>
      <c r="AH87" s="246" t="s">
        <v>61</v>
      </c>
      <c r="AI87" s="246" t="s">
        <v>61</v>
      </c>
      <c r="AJ87" s="246" t="s">
        <v>61</v>
      </c>
      <c r="AK87" s="246" t="s">
        <v>61</v>
      </c>
      <c r="AL87" s="246" t="s">
        <v>61</v>
      </c>
      <c r="AM87" s="246" t="s">
        <v>61</v>
      </c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P87" s="182"/>
      <c r="CQ87" s="182"/>
      <c r="CR87" s="182"/>
      <c r="CS87" s="182"/>
      <c r="CT87" s="182"/>
      <c r="CU87" s="182"/>
      <c r="CV87" s="182"/>
    </row>
    <row r="88" spans="1:100" s="270" customFormat="1" ht="12.75" x14ac:dyDescent="0.2">
      <c r="A88" s="182"/>
      <c r="B88" s="82" t="s">
        <v>178</v>
      </c>
      <c r="C88" s="273"/>
      <c r="D88" s="183"/>
      <c r="E88" s="179"/>
      <c r="F88" s="276"/>
      <c r="G88" s="268">
        <f t="shared" si="13"/>
        <v>0</v>
      </c>
      <c r="H88" s="107"/>
      <c r="I88" s="107"/>
      <c r="J88" s="107"/>
      <c r="K88" s="107"/>
      <c r="L88" s="107"/>
      <c r="M88" s="107"/>
      <c r="N88" s="282"/>
      <c r="O88" s="122"/>
      <c r="P88" s="122"/>
      <c r="Q88" s="122"/>
      <c r="R88" s="182"/>
      <c r="S88" s="299">
        <f t="shared" si="12"/>
        <v>0</v>
      </c>
      <c r="T88" s="182"/>
      <c r="U88" s="182"/>
      <c r="V88" s="245" t="s">
        <v>60</v>
      </c>
      <c r="W88" s="246" t="s">
        <v>60</v>
      </c>
      <c r="X88" s="246" t="s">
        <v>60</v>
      </c>
      <c r="Y88" s="246" t="s">
        <v>60</v>
      </c>
      <c r="Z88" s="246" t="s">
        <v>60</v>
      </c>
      <c r="AA88" s="246" t="s">
        <v>60</v>
      </c>
      <c r="AB88" s="246" t="s">
        <v>60</v>
      </c>
      <c r="AC88" s="246" t="s">
        <v>60</v>
      </c>
      <c r="AD88" s="246" t="s">
        <v>60</v>
      </c>
      <c r="AE88" s="246" t="s">
        <v>60</v>
      </c>
      <c r="AF88" s="246" t="s">
        <v>60</v>
      </c>
      <c r="AG88" s="246" t="s">
        <v>60</v>
      </c>
      <c r="AH88" s="246" t="s">
        <v>61</v>
      </c>
      <c r="AI88" s="246" t="s">
        <v>60</v>
      </c>
      <c r="AJ88" s="246" t="s">
        <v>60</v>
      </c>
      <c r="AK88" s="246" t="s">
        <v>61</v>
      </c>
      <c r="AL88" s="246" t="s">
        <v>60</v>
      </c>
      <c r="AM88" s="246" t="s">
        <v>60</v>
      </c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182"/>
      <c r="CC88" s="182"/>
      <c r="CD88" s="182"/>
      <c r="CE88" s="182"/>
      <c r="CF88" s="182"/>
      <c r="CG88" s="182"/>
      <c r="CH88" s="182"/>
      <c r="CI88" s="182"/>
      <c r="CJ88" s="182"/>
      <c r="CK88" s="182"/>
      <c r="CL88" s="182"/>
      <c r="CM88" s="182"/>
      <c r="CN88" s="182"/>
      <c r="CO88" s="182"/>
      <c r="CP88" s="182"/>
      <c r="CQ88" s="182"/>
      <c r="CR88" s="182"/>
      <c r="CS88" s="182"/>
      <c r="CT88" s="182"/>
      <c r="CU88" s="182"/>
      <c r="CV88" s="182"/>
    </row>
    <row r="89" spans="1:100" s="270" customFormat="1" ht="12.75" x14ac:dyDescent="0.2">
      <c r="A89" s="182"/>
      <c r="B89" s="82" t="s">
        <v>19</v>
      </c>
      <c r="C89" s="273"/>
      <c r="D89" s="183"/>
      <c r="E89" s="179"/>
      <c r="F89" s="276"/>
      <c r="G89" s="268">
        <f t="shared" si="13"/>
        <v>0</v>
      </c>
      <c r="H89" s="107"/>
      <c r="I89" s="107"/>
      <c r="J89" s="107"/>
      <c r="K89" s="107"/>
      <c r="L89" s="107"/>
      <c r="M89" s="107"/>
      <c r="N89" s="282"/>
      <c r="O89" s="122"/>
      <c r="P89" s="122"/>
      <c r="Q89" s="122"/>
      <c r="R89" s="182"/>
      <c r="S89" s="299">
        <f t="shared" si="12"/>
        <v>0</v>
      </c>
      <c r="T89" s="182"/>
      <c r="U89" s="182"/>
      <c r="V89" s="245" t="s">
        <v>60</v>
      </c>
      <c r="W89" s="246" t="s">
        <v>60</v>
      </c>
      <c r="X89" s="246" t="s">
        <v>60</v>
      </c>
      <c r="Y89" s="246" t="s">
        <v>60</v>
      </c>
      <c r="Z89" s="246" t="s">
        <v>60</v>
      </c>
      <c r="AA89" s="246" t="s">
        <v>60</v>
      </c>
      <c r="AB89" s="246" t="s">
        <v>60</v>
      </c>
      <c r="AC89" s="246" t="s">
        <v>60</v>
      </c>
      <c r="AD89" s="246" t="s">
        <v>60</v>
      </c>
      <c r="AE89" s="246" t="s">
        <v>60</v>
      </c>
      <c r="AF89" s="246" t="s">
        <v>60</v>
      </c>
      <c r="AG89" s="246" t="s">
        <v>60</v>
      </c>
      <c r="AH89" s="246" t="s">
        <v>61</v>
      </c>
      <c r="AI89" s="246" t="s">
        <v>60</v>
      </c>
      <c r="AJ89" s="246" t="s">
        <v>61</v>
      </c>
      <c r="AK89" s="246" t="s">
        <v>61</v>
      </c>
      <c r="AL89" s="246" t="s">
        <v>60</v>
      </c>
      <c r="AM89" s="246" t="s">
        <v>60</v>
      </c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82"/>
    </row>
    <row r="90" spans="1:100" s="270" customFormat="1" ht="12.75" x14ac:dyDescent="0.2">
      <c r="A90" s="182"/>
      <c r="B90" s="82" t="s">
        <v>130</v>
      </c>
      <c r="C90" s="273"/>
      <c r="D90" s="183"/>
      <c r="E90" s="179"/>
      <c r="F90" s="276"/>
      <c r="G90" s="268">
        <f t="shared" si="13"/>
        <v>0</v>
      </c>
      <c r="H90" s="107"/>
      <c r="I90" s="107"/>
      <c r="J90" s="107"/>
      <c r="K90" s="107"/>
      <c r="L90" s="107"/>
      <c r="M90" s="107"/>
      <c r="N90" s="282"/>
      <c r="O90" s="122"/>
      <c r="P90" s="122"/>
      <c r="Q90" s="122"/>
      <c r="R90" s="182"/>
      <c r="S90" s="299">
        <f t="shared" si="12"/>
        <v>0</v>
      </c>
      <c r="T90" s="182"/>
      <c r="U90" s="182"/>
      <c r="V90" s="245" t="s">
        <v>60</v>
      </c>
      <c r="W90" s="246" t="s">
        <v>60</v>
      </c>
      <c r="X90" s="246" t="s">
        <v>60</v>
      </c>
      <c r="Y90" s="246" t="s">
        <v>60</v>
      </c>
      <c r="Z90" s="246" t="s">
        <v>60</v>
      </c>
      <c r="AA90" s="246" t="s">
        <v>60</v>
      </c>
      <c r="AB90" s="246" t="s">
        <v>60</v>
      </c>
      <c r="AC90" s="246" t="s">
        <v>60</v>
      </c>
      <c r="AD90" s="246" t="s">
        <v>61</v>
      </c>
      <c r="AE90" s="246" t="s">
        <v>60</v>
      </c>
      <c r="AF90" s="246" t="s">
        <v>60</v>
      </c>
      <c r="AG90" s="246" t="s">
        <v>60</v>
      </c>
      <c r="AH90" s="246" t="s">
        <v>61</v>
      </c>
      <c r="AI90" s="246" t="s">
        <v>61</v>
      </c>
      <c r="AJ90" s="246" t="s">
        <v>61</v>
      </c>
      <c r="AK90" s="246" t="s">
        <v>61</v>
      </c>
      <c r="AL90" s="246" t="s">
        <v>61</v>
      </c>
      <c r="AM90" s="246" t="s">
        <v>61</v>
      </c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  <c r="CH90" s="182"/>
      <c r="CI90" s="182"/>
      <c r="CJ90" s="182"/>
      <c r="CK90" s="182"/>
      <c r="CL90" s="182"/>
      <c r="CM90" s="182"/>
      <c r="CN90" s="182"/>
      <c r="CO90" s="182"/>
      <c r="CP90" s="182"/>
      <c r="CQ90" s="182"/>
      <c r="CR90" s="182"/>
      <c r="CS90" s="182"/>
      <c r="CT90" s="182"/>
      <c r="CU90" s="182"/>
      <c r="CV90" s="182"/>
    </row>
    <row r="91" spans="1:100" s="270" customFormat="1" ht="12.75" x14ac:dyDescent="0.2">
      <c r="A91" s="182"/>
      <c r="B91" s="82" t="s">
        <v>129</v>
      </c>
      <c r="C91" s="273"/>
      <c r="D91" s="183"/>
      <c r="E91" s="179"/>
      <c r="F91" s="276"/>
      <c r="G91" s="268">
        <f t="shared" si="13"/>
        <v>0</v>
      </c>
      <c r="H91" s="107"/>
      <c r="I91" s="107"/>
      <c r="J91" s="107"/>
      <c r="K91" s="107"/>
      <c r="L91" s="107"/>
      <c r="M91" s="107"/>
      <c r="N91" s="282"/>
      <c r="O91" s="122"/>
      <c r="P91" s="122"/>
      <c r="Q91" s="122"/>
      <c r="R91" s="182"/>
      <c r="S91" s="299">
        <f t="shared" si="12"/>
        <v>0</v>
      </c>
      <c r="T91" s="182"/>
      <c r="U91" s="182"/>
      <c r="V91" s="245" t="s">
        <v>60</v>
      </c>
      <c r="W91" s="246" t="s">
        <v>60</v>
      </c>
      <c r="X91" s="246" t="s">
        <v>60</v>
      </c>
      <c r="Y91" s="246" t="s">
        <v>60</v>
      </c>
      <c r="Z91" s="246" t="s">
        <v>60</v>
      </c>
      <c r="AA91" s="246" t="s">
        <v>60</v>
      </c>
      <c r="AB91" s="246" t="s">
        <v>60</v>
      </c>
      <c r="AC91" s="246" t="s">
        <v>60</v>
      </c>
      <c r="AD91" s="246" t="s">
        <v>61</v>
      </c>
      <c r="AE91" s="246" t="s">
        <v>60</v>
      </c>
      <c r="AF91" s="246" t="s">
        <v>60</v>
      </c>
      <c r="AG91" s="246" t="s">
        <v>60</v>
      </c>
      <c r="AH91" s="246" t="s">
        <v>61</v>
      </c>
      <c r="AI91" s="246" t="s">
        <v>60</v>
      </c>
      <c r="AJ91" s="246" t="s">
        <v>61</v>
      </c>
      <c r="AK91" s="246" t="s">
        <v>61</v>
      </c>
      <c r="AL91" s="246" t="s">
        <v>60</v>
      </c>
      <c r="AM91" s="246" t="s">
        <v>60</v>
      </c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2"/>
      <c r="BU91" s="182"/>
      <c r="BV91" s="182"/>
      <c r="BW91" s="182"/>
      <c r="BX91" s="182"/>
      <c r="BY91" s="182"/>
      <c r="BZ91" s="182"/>
      <c r="CA91" s="182"/>
      <c r="CB91" s="182"/>
      <c r="CC91" s="182"/>
      <c r="CD91" s="182"/>
      <c r="CE91" s="182"/>
      <c r="CF91" s="182"/>
      <c r="CG91" s="182"/>
      <c r="CH91" s="182"/>
      <c r="CI91" s="182"/>
      <c r="CJ91" s="182"/>
      <c r="CK91" s="182"/>
      <c r="CL91" s="182"/>
      <c r="CM91" s="182"/>
      <c r="CN91" s="182"/>
      <c r="CO91" s="182"/>
      <c r="CP91" s="182"/>
      <c r="CQ91" s="182"/>
      <c r="CR91" s="182"/>
      <c r="CS91" s="182"/>
      <c r="CT91" s="182"/>
      <c r="CU91" s="182"/>
      <c r="CV91" s="182"/>
    </row>
    <row r="92" spans="1:100" s="270" customFormat="1" ht="12.75" x14ac:dyDescent="0.2">
      <c r="A92" s="182"/>
      <c r="B92" s="82" t="s">
        <v>58</v>
      </c>
      <c r="C92" s="273"/>
      <c r="D92" s="183"/>
      <c r="E92" s="179"/>
      <c r="F92" s="276"/>
      <c r="G92" s="268">
        <f t="shared" si="13"/>
        <v>0</v>
      </c>
      <c r="H92" s="107"/>
      <c r="I92" s="107"/>
      <c r="J92" s="107"/>
      <c r="K92" s="107"/>
      <c r="L92" s="107"/>
      <c r="M92" s="107"/>
      <c r="N92" s="282"/>
      <c r="O92" s="122"/>
      <c r="P92" s="122"/>
      <c r="Q92" s="122"/>
      <c r="R92" s="182"/>
      <c r="S92" s="299">
        <f t="shared" si="12"/>
        <v>0</v>
      </c>
      <c r="T92" s="182"/>
      <c r="U92" s="182"/>
      <c r="V92" s="245" t="s">
        <v>60</v>
      </c>
      <c r="W92" s="246" t="s">
        <v>60</v>
      </c>
      <c r="X92" s="246" t="s">
        <v>60</v>
      </c>
      <c r="Y92" s="246" t="s">
        <v>60</v>
      </c>
      <c r="Z92" s="246" t="s">
        <v>60</v>
      </c>
      <c r="AA92" s="246" t="s">
        <v>60</v>
      </c>
      <c r="AB92" s="246" t="s">
        <v>60</v>
      </c>
      <c r="AC92" s="246" t="s">
        <v>60</v>
      </c>
      <c r="AD92" s="246" t="s">
        <v>61</v>
      </c>
      <c r="AE92" s="246" t="s">
        <v>60</v>
      </c>
      <c r="AF92" s="246" t="s">
        <v>60</v>
      </c>
      <c r="AG92" s="246" t="s">
        <v>60</v>
      </c>
      <c r="AH92" s="246" t="s">
        <v>61</v>
      </c>
      <c r="AI92" s="246" t="s">
        <v>60</v>
      </c>
      <c r="AJ92" s="246" t="s">
        <v>60</v>
      </c>
      <c r="AK92" s="246" t="s">
        <v>60</v>
      </c>
      <c r="AL92" s="246" t="s">
        <v>60</v>
      </c>
      <c r="AM92" s="246" t="s">
        <v>60</v>
      </c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  <c r="CH92" s="182"/>
      <c r="CI92" s="182"/>
      <c r="CJ92" s="182"/>
      <c r="CK92" s="182"/>
      <c r="CL92" s="182"/>
      <c r="CM92" s="182"/>
      <c r="CN92" s="182"/>
      <c r="CO92" s="182"/>
      <c r="CP92" s="182"/>
      <c r="CQ92" s="182"/>
      <c r="CR92" s="182"/>
      <c r="CS92" s="182"/>
      <c r="CT92" s="182"/>
      <c r="CU92" s="182"/>
      <c r="CV92" s="182"/>
    </row>
    <row r="93" spans="1:100" s="270" customFormat="1" ht="12.75" x14ac:dyDescent="0.2">
      <c r="A93" s="182"/>
      <c r="B93" s="83" t="s">
        <v>57</v>
      </c>
      <c r="C93" s="273"/>
      <c r="D93" s="184"/>
      <c r="E93" s="179"/>
      <c r="F93" s="279"/>
      <c r="G93" s="271">
        <f t="shared" si="13"/>
        <v>0</v>
      </c>
      <c r="H93" s="107"/>
      <c r="I93" s="107"/>
      <c r="J93" s="107"/>
      <c r="K93" s="107"/>
      <c r="L93" s="107"/>
      <c r="M93" s="107"/>
      <c r="N93" s="282"/>
      <c r="O93" s="122"/>
      <c r="P93" s="122"/>
      <c r="Q93" s="122"/>
      <c r="R93" s="182"/>
      <c r="S93" s="303">
        <f t="shared" si="12"/>
        <v>0</v>
      </c>
      <c r="T93" s="182"/>
      <c r="U93" s="182"/>
      <c r="V93" s="245" t="s">
        <v>60</v>
      </c>
      <c r="W93" s="246" t="s">
        <v>60</v>
      </c>
      <c r="X93" s="246" t="s">
        <v>60</v>
      </c>
      <c r="Y93" s="246" t="s">
        <v>60</v>
      </c>
      <c r="Z93" s="246" t="s">
        <v>60</v>
      </c>
      <c r="AA93" s="246" t="s">
        <v>60</v>
      </c>
      <c r="AB93" s="246" t="s">
        <v>60</v>
      </c>
      <c r="AC93" s="246" t="s">
        <v>60</v>
      </c>
      <c r="AD93" s="246" t="s">
        <v>60</v>
      </c>
      <c r="AE93" s="246" t="s">
        <v>60</v>
      </c>
      <c r="AF93" s="246" t="s">
        <v>60</v>
      </c>
      <c r="AG93" s="246" t="s">
        <v>60</v>
      </c>
      <c r="AH93" s="246" t="s">
        <v>61</v>
      </c>
      <c r="AI93" s="246" t="s">
        <v>60</v>
      </c>
      <c r="AJ93" s="246" t="s">
        <v>60</v>
      </c>
      <c r="AK93" s="246" t="s">
        <v>61</v>
      </c>
      <c r="AL93" s="246" t="s">
        <v>60</v>
      </c>
      <c r="AM93" s="246" t="s">
        <v>60</v>
      </c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2"/>
      <c r="CM93" s="182"/>
      <c r="CN93" s="182"/>
      <c r="CO93" s="182"/>
      <c r="CP93" s="182"/>
      <c r="CQ93" s="182"/>
      <c r="CR93" s="182"/>
      <c r="CS93" s="182"/>
      <c r="CT93" s="182"/>
      <c r="CU93" s="182"/>
      <c r="CV93" s="182"/>
    </row>
    <row r="94" spans="1:100" s="270" customFormat="1" ht="12.75" x14ac:dyDescent="0.2">
      <c r="A94" s="182"/>
      <c r="B94" s="83" t="s">
        <v>135</v>
      </c>
      <c r="C94" s="273"/>
      <c r="D94" s="184"/>
      <c r="E94" s="179"/>
      <c r="F94" s="279"/>
      <c r="G94" s="271">
        <f t="shared" si="13"/>
        <v>0</v>
      </c>
      <c r="H94" s="107"/>
      <c r="I94" s="107"/>
      <c r="J94" s="107"/>
      <c r="K94" s="107"/>
      <c r="L94" s="107"/>
      <c r="M94" s="107"/>
      <c r="N94" s="284"/>
      <c r="O94" s="122"/>
      <c r="P94" s="122"/>
      <c r="Q94" s="122"/>
      <c r="R94" s="182"/>
      <c r="S94" s="303">
        <f t="shared" si="12"/>
        <v>0</v>
      </c>
      <c r="T94" s="182"/>
      <c r="U94" s="182"/>
      <c r="V94" s="245" t="s">
        <v>60</v>
      </c>
      <c r="W94" s="246" t="s">
        <v>61</v>
      </c>
      <c r="X94" s="246" t="s">
        <v>61</v>
      </c>
      <c r="Y94" s="246" t="s">
        <v>61</v>
      </c>
      <c r="Z94" s="246" t="s">
        <v>60</v>
      </c>
      <c r="AA94" s="246" t="s">
        <v>61</v>
      </c>
      <c r="AB94" s="246" t="s">
        <v>61</v>
      </c>
      <c r="AC94" s="246" t="s">
        <v>61</v>
      </c>
      <c r="AD94" s="246" t="s">
        <v>61</v>
      </c>
      <c r="AE94" s="246" t="s">
        <v>61</v>
      </c>
      <c r="AF94" s="246" t="s">
        <v>61</v>
      </c>
      <c r="AG94" s="246" t="s">
        <v>60</v>
      </c>
      <c r="AH94" s="246" t="s">
        <v>61</v>
      </c>
      <c r="AI94" s="246" t="s">
        <v>61</v>
      </c>
      <c r="AJ94" s="246" t="s">
        <v>61</v>
      </c>
      <c r="AK94" s="246" t="s">
        <v>61</v>
      </c>
      <c r="AL94" s="246" t="s">
        <v>61</v>
      </c>
      <c r="AM94" s="246" t="s">
        <v>61</v>
      </c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182"/>
      <c r="BY94" s="182"/>
      <c r="BZ94" s="182"/>
      <c r="CA94" s="182"/>
      <c r="CB94" s="182"/>
      <c r="CC94" s="182"/>
      <c r="CD94" s="182"/>
      <c r="CE94" s="182"/>
      <c r="CF94" s="182"/>
      <c r="CG94" s="182"/>
      <c r="CH94" s="182"/>
      <c r="CI94" s="182"/>
      <c r="CJ94" s="182"/>
      <c r="CK94" s="182"/>
      <c r="CL94" s="182"/>
      <c r="CM94" s="182"/>
      <c r="CN94" s="182"/>
      <c r="CO94" s="182"/>
      <c r="CP94" s="182"/>
      <c r="CQ94" s="182"/>
      <c r="CR94" s="182"/>
      <c r="CS94" s="182"/>
      <c r="CT94" s="182"/>
      <c r="CU94" s="182"/>
      <c r="CV94" s="182"/>
    </row>
    <row r="95" spans="1:100" s="270" customFormat="1" ht="13.5" thickBot="1" x14ac:dyDescent="0.25">
      <c r="A95" s="182"/>
      <c r="B95" s="57" t="s">
        <v>89</v>
      </c>
      <c r="C95" s="273"/>
      <c r="D95" s="355"/>
      <c r="E95" s="179"/>
      <c r="F95" s="283"/>
      <c r="G95" s="272">
        <f t="shared" si="13"/>
        <v>0</v>
      </c>
      <c r="H95" s="107"/>
      <c r="I95" s="107"/>
      <c r="J95" s="107"/>
      <c r="K95" s="107"/>
      <c r="L95" s="107"/>
      <c r="M95" s="107"/>
      <c r="N95" s="242"/>
      <c r="O95" s="122"/>
      <c r="P95" s="122"/>
      <c r="Q95" s="122"/>
      <c r="R95" s="182"/>
      <c r="S95" s="301">
        <f t="shared" si="12"/>
        <v>0</v>
      </c>
      <c r="T95" s="182"/>
      <c r="U95" s="182"/>
      <c r="V95" s="245" t="s">
        <v>60</v>
      </c>
      <c r="W95" s="246" t="s">
        <v>60</v>
      </c>
      <c r="X95" s="246" t="s">
        <v>60</v>
      </c>
      <c r="Y95" s="246" t="s">
        <v>60</v>
      </c>
      <c r="Z95" s="246" t="s">
        <v>60</v>
      </c>
      <c r="AA95" s="246" t="s">
        <v>60</v>
      </c>
      <c r="AB95" s="246" t="s">
        <v>60</v>
      </c>
      <c r="AC95" s="246" t="s">
        <v>60</v>
      </c>
      <c r="AD95" s="246" t="s">
        <v>60</v>
      </c>
      <c r="AE95" s="246" t="s">
        <v>60</v>
      </c>
      <c r="AF95" s="246" t="s">
        <v>60</v>
      </c>
      <c r="AG95" s="246" t="s">
        <v>60</v>
      </c>
      <c r="AH95" s="246" t="s">
        <v>60</v>
      </c>
      <c r="AI95" s="246" t="s">
        <v>60</v>
      </c>
      <c r="AJ95" s="246" t="s">
        <v>60</v>
      </c>
      <c r="AK95" s="246" t="s">
        <v>60</v>
      </c>
      <c r="AL95" s="246" t="s">
        <v>60</v>
      </c>
      <c r="AM95" s="246" t="s">
        <v>60</v>
      </c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182"/>
      <c r="CD95" s="182"/>
      <c r="CE95" s="182"/>
      <c r="CF95" s="182"/>
      <c r="CG95" s="182"/>
      <c r="CH95" s="182"/>
      <c r="CI95" s="182"/>
      <c r="CJ95" s="182"/>
      <c r="CK95" s="182"/>
      <c r="CL95" s="182"/>
      <c r="CM95" s="182"/>
      <c r="CN95" s="182"/>
      <c r="CO95" s="182"/>
      <c r="CP95" s="182"/>
      <c r="CQ95" s="182"/>
      <c r="CR95" s="182"/>
      <c r="CS95" s="182"/>
      <c r="CT95" s="182"/>
      <c r="CU95" s="182"/>
      <c r="CV95" s="182"/>
    </row>
    <row r="96" spans="1:100" s="7" customFormat="1" ht="18" customHeight="1" thickBot="1" x14ac:dyDescent="0.25">
      <c r="A96" s="22"/>
      <c r="B96" s="341"/>
      <c r="C96" s="5"/>
      <c r="D96" s="66"/>
      <c r="E96" s="60"/>
      <c r="F96" s="66"/>
      <c r="G96" s="66"/>
      <c r="H96" s="66"/>
      <c r="I96" s="66"/>
      <c r="J96" s="66"/>
      <c r="K96" s="66"/>
      <c r="L96" s="66"/>
      <c r="M96" s="66"/>
      <c r="N96" s="28"/>
      <c r="O96" s="46"/>
      <c r="P96" s="122"/>
      <c r="Q96" s="46"/>
      <c r="R96" s="22"/>
      <c r="S96" s="58"/>
      <c r="T96" s="22"/>
      <c r="U96" s="22"/>
      <c r="V96" s="245" t="s">
        <v>60</v>
      </c>
      <c r="W96" s="246" t="s">
        <v>60</v>
      </c>
      <c r="X96" s="246" t="s">
        <v>60</v>
      </c>
      <c r="Y96" s="246" t="s">
        <v>60</v>
      </c>
      <c r="Z96" s="246" t="s">
        <v>60</v>
      </c>
      <c r="AA96" s="246" t="s">
        <v>60</v>
      </c>
      <c r="AB96" s="246" t="s">
        <v>60</v>
      </c>
      <c r="AC96" s="246" t="s">
        <v>60</v>
      </c>
      <c r="AD96" s="246" t="s">
        <v>60</v>
      </c>
      <c r="AE96" s="246" t="s">
        <v>60</v>
      </c>
      <c r="AF96" s="246" t="s">
        <v>60</v>
      </c>
      <c r="AG96" s="246" t="s">
        <v>60</v>
      </c>
      <c r="AH96" s="246" t="s">
        <v>60</v>
      </c>
      <c r="AI96" s="246" t="s">
        <v>60</v>
      </c>
      <c r="AJ96" s="246" t="s">
        <v>60</v>
      </c>
      <c r="AK96" s="246" t="s">
        <v>60</v>
      </c>
      <c r="AL96" s="246" t="s">
        <v>60</v>
      </c>
      <c r="AM96" s="246" t="s">
        <v>60</v>
      </c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</row>
    <row r="97" spans="1:100" s="7" customFormat="1" ht="18.75" customHeight="1" thickBot="1" x14ac:dyDescent="0.25">
      <c r="A97" s="22"/>
      <c r="B97" s="31" t="s">
        <v>31</v>
      </c>
      <c r="C97" s="5"/>
      <c r="D97" s="65">
        <f>SUM(D98:D102)</f>
        <v>0</v>
      </c>
      <c r="E97" s="48"/>
      <c r="F97" s="70">
        <f>SUM(F98:F102)</f>
        <v>0</v>
      </c>
      <c r="G97" s="65">
        <f>SUM(G98:G102)</f>
        <v>0</v>
      </c>
      <c r="H97" s="75"/>
      <c r="I97" s="75"/>
      <c r="J97" s="75"/>
      <c r="K97" s="75"/>
      <c r="L97" s="75"/>
      <c r="M97" s="75"/>
      <c r="N97" s="422" t="s">
        <v>292</v>
      </c>
      <c r="O97" s="29"/>
      <c r="P97" s="29"/>
      <c r="Q97" s="29"/>
      <c r="R97" s="22"/>
      <c r="S97" s="298">
        <f t="shared" ref="S97:S102" si="14">IFERROR(D97/$D$46,0)</f>
        <v>0</v>
      </c>
      <c r="T97" s="22"/>
      <c r="U97" s="22"/>
      <c r="V97" s="245" t="s">
        <v>60</v>
      </c>
      <c r="W97" s="246" t="s">
        <v>60</v>
      </c>
      <c r="X97" s="246" t="s">
        <v>60</v>
      </c>
      <c r="Y97" s="246" t="s">
        <v>60</v>
      </c>
      <c r="Z97" s="246" t="s">
        <v>60</v>
      </c>
      <c r="AA97" s="246" t="s">
        <v>60</v>
      </c>
      <c r="AB97" s="246" t="s">
        <v>60</v>
      </c>
      <c r="AC97" s="246" t="s">
        <v>60</v>
      </c>
      <c r="AD97" s="246" t="s">
        <v>60</v>
      </c>
      <c r="AE97" s="246" t="s">
        <v>60</v>
      </c>
      <c r="AF97" s="246" t="s">
        <v>60</v>
      </c>
      <c r="AG97" s="246" t="s">
        <v>60</v>
      </c>
      <c r="AH97" s="246" t="s">
        <v>60</v>
      </c>
      <c r="AI97" s="246" t="s">
        <v>60</v>
      </c>
      <c r="AJ97" s="246" t="s">
        <v>60</v>
      </c>
      <c r="AK97" s="246" t="s">
        <v>60</v>
      </c>
      <c r="AL97" s="246" t="s">
        <v>60</v>
      </c>
      <c r="AM97" s="246" t="s">
        <v>60</v>
      </c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</row>
    <row r="98" spans="1:100" s="270" customFormat="1" ht="12.75" x14ac:dyDescent="0.2">
      <c r="A98" s="182"/>
      <c r="B98" s="243" t="s">
        <v>12</v>
      </c>
      <c r="C98" s="273"/>
      <c r="D98" s="104"/>
      <c r="E98" s="179"/>
      <c r="F98" s="115"/>
      <c r="G98" s="112">
        <f t="shared" ref="G98" si="15">D98</f>
        <v>0</v>
      </c>
      <c r="H98" s="107"/>
      <c r="I98" s="107"/>
      <c r="J98" s="107"/>
      <c r="K98" s="107"/>
      <c r="L98" s="107"/>
      <c r="M98" s="107"/>
      <c r="N98" s="269"/>
      <c r="O98" s="122"/>
      <c r="P98" s="122"/>
      <c r="Q98" s="122"/>
      <c r="R98" s="182"/>
      <c r="S98" s="299">
        <f t="shared" si="14"/>
        <v>0</v>
      </c>
      <c r="T98" s="182"/>
      <c r="U98" s="182"/>
      <c r="V98" s="245" t="s">
        <v>60</v>
      </c>
      <c r="W98" s="246" t="s">
        <v>60</v>
      </c>
      <c r="X98" s="246" t="s">
        <v>60</v>
      </c>
      <c r="Y98" s="246" t="s">
        <v>60</v>
      </c>
      <c r="Z98" s="246" t="s">
        <v>60</v>
      </c>
      <c r="AA98" s="246" t="s">
        <v>60</v>
      </c>
      <c r="AB98" s="246" t="s">
        <v>60</v>
      </c>
      <c r="AC98" s="246" t="s">
        <v>60</v>
      </c>
      <c r="AD98" s="246" t="s">
        <v>60</v>
      </c>
      <c r="AE98" s="246" t="s">
        <v>60</v>
      </c>
      <c r="AF98" s="246" t="s">
        <v>60</v>
      </c>
      <c r="AG98" s="246" t="s">
        <v>60</v>
      </c>
      <c r="AH98" s="246" t="s">
        <v>61</v>
      </c>
      <c r="AI98" s="246" t="s">
        <v>60</v>
      </c>
      <c r="AJ98" s="246" t="s">
        <v>60</v>
      </c>
      <c r="AK98" s="246" t="s">
        <v>60</v>
      </c>
      <c r="AL98" s="246" t="s">
        <v>60</v>
      </c>
      <c r="AM98" s="246" t="s">
        <v>60</v>
      </c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2"/>
      <c r="BU98" s="182"/>
      <c r="BV98" s="182"/>
      <c r="BW98" s="182"/>
      <c r="BX98" s="182"/>
      <c r="BY98" s="182"/>
      <c r="BZ98" s="182"/>
      <c r="CA98" s="182"/>
      <c r="CB98" s="182"/>
      <c r="CC98" s="182"/>
      <c r="CD98" s="182"/>
      <c r="CE98" s="182"/>
      <c r="CF98" s="182"/>
      <c r="CG98" s="182"/>
      <c r="CH98" s="182"/>
      <c r="CI98" s="182"/>
      <c r="CJ98" s="182"/>
      <c r="CK98" s="182"/>
      <c r="CL98" s="182"/>
      <c r="CM98" s="182"/>
      <c r="CN98" s="182"/>
      <c r="CO98" s="182"/>
      <c r="CP98" s="182"/>
      <c r="CQ98" s="182"/>
      <c r="CR98" s="182"/>
      <c r="CS98" s="182"/>
      <c r="CT98" s="182"/>
      <c r="CU98" s="182"/>
      <c r="CV98" s="182"/>
    </row>
    <row r="99" spans="1:100" s="270" customFormat="1" ht="12.75" x14ac:dyDescent="0.2">
      <c r="A99" s="182"/>
      <c r="B99" s="82" t="s">
        <v>80</v>
      </c>
      <c r="C99" s="273"/>
      <c r="D99" s="356"/>
      <c r="E99" s="179"/>
      <c r="F99" s="110"/>
      <c r="G99" s="109">
        <f>D99</f>
        <v>0</v>
      </c>
      <c r="H99" s="107"/>
      <c r="I99" s="107"/>
      <c r="J99" s="107"/>
      <c r="K99" s="107"/>
      <c r="L99" s="107"/>
      <c r="M99" s="107"/>
      <c r="N99" s="86"/>
      <c r="O99" s="122"/>
      <c r="P99" s="122"/>
      <c r="Q99" s="122"/>
      <c r="R99" s="182"/>
      <c r="S99" s="299">
        <f t="shared" si="14"/>
        <v>0</v>
      </c>
      <c r="T99" s="182"/>
      <c r="U99" s="182"/>
      <c r="V99" s="245" t="s">
        <v>60</v>
      </c>
      <c r="W99" s="246" t="s">
        <v>60</v>
      </c>
      <c r="X99" s="246" t="s">
        <v>60</v>
      </c>
      <c r="Y99" s="246" t="s">
        <v>60</v>
      </c>
      <c r="Z99" s="246" t="s">
        <v>60</v>
      </c>
      <c r="AA99" s="246" t="s">
        <v>60</v>
      </c>
      <c r="AB99" s="246" t="s">
        <v>60</v>
      </c>
      <c r="AC99" s="246" t="s">
        <v>60</v>
      </c>
      <c r="AD99" s="246" t="s">
        <v>60</v>
      </c>
      <c r="AE99" s="246" t="s">
        <v>60</v>
      </c>
      <c r="AF99" s="246" t="s">
        <v>60</v>
      </c>
      <c r="AG99" s="246" t="s">
        <v>60</v>
      </c>
      <c r="AH99" s="246" t="s">
        <v>61</v>
      </c>
      <c r="AI99" s="246" t="s">
        <v>60</v>
      </c>
      <c r="AJ99" s="246" t="s">
        <v>60</v>
      </c>
      <c r="AK99" s="246" t="s">
        <v>60</v>
      </c>
      <c r="AL99" s="246" t="s">
        <v>60</v>
      </c>
      <c r="AM99" s="246" t="s">
        <v>60</v>
      </c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2"/>
      <c r="CQ99" s="182"/>
      <c r="CR99" s="182"/>
      <c r="CS99" s="182"/>
      <c r="CT99" s="182"/>
      <c r="CU99" s="182"/>
      <c r="CV99" s="182"/>
    </row>
    <row r="100" spans="1:100" s="270" customFormat="1" ht="12.75" x14ac:dyDescent="0.2">
      <c r="A100" s="182"/>
      <c r="B100" s="82" t="s">
        <v>78</v>
      </c>
      <c r="C100" s="273"/>
      <c r="D100" s="184"/>
      <c r="E100" s="179"/>
      <c r="F100" s="276"/>
      <c r="G100" s="268">
        <f>D100</f>
        <v>0</v>
      </c>
      <c r="H100" s="107"/>
      <c r="I100" s="107"/>
      <c r="J100" s="107"/>
      <c r="K100" s="107"/>
      <c r="L100" s="107"/>
      <c r="M100" s="107"/>
      <c r="N100" s="86"/>
      <c r="O100" s="122"/>
      <c r="P100" s="122"/>
      <c r="Q100" s="122"/>
      <c r="R100" s="182"/>
      <c r="S100" s="299">
        <f t="shared" si="14"/>
        <v>0</v>
      </c>
      <c r="T100" s="182"/>
      <c r="U100" s="182"/>
      <c r="V100" s="245" t="s">
        <v>60</v>
      </c>
      <c r="W100" s="246" t="s">
        <v>60</v>
      </c>
      <c r="X100" s="246" t="s">
        <v>60</v>
      </c>
      <c r="Y100" s="246" t="s">
        <v>60</v>
      </c>
      <c r="Z100" s="246" t="s">
        <v>60</v>
      </c>
      <c r="AA100" s="246" t="s">
        <v>60</v>
      </c>
      <c r="AB100" s="246" t="s">
        <v>60</v>
      </c>
      <c r="AC100" s="246" t="s">
        <v>60</v>
      </c>
      <c r="AD100" s="246" t="s">
        <v>61</v>
      </c>
      <c r="AE100" s="246" t="s">
        <v>60</v>
      </c>
      <c r="AF100" s="246" t="s">
        <v>60</v>
      </c>
      <c r="AG100" s="246" t="s">
        <v>60</v>
      </c>
      <c r="AH100" s="246" t="s">
        <v>60</v>
      </c>
      <c r="AI100" s="246" t="s">
        <v>60</v>
      </c>
      <c r="AJ100" s="246" t="s">
        <v>60</v>
      </c>
      <c r="AK100" s="246" t="s">
        <v>60</v>
      </c>
      <c r="AL100" s="246" t="s">
        <v>60</v>
      </c>
      <c r="AM100" s="246" t="s">
        <v>60</v>
      </c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/>
      <c r="CR100" s="182"/>
      <c r="CS100" s="182"/>
      <c r="CT100" s="182"/>
      <c r="CU100" s="182"/>
      <c r="CV100" s="182"/>
    </row>
    <row r="101" spans="1:100" s="270" customFormat="1" ht="12.75" x14ac:dyDescent="0.2">
      <c r="A101" s="182"/>
      <c r="B101" s="82" t="s">
        <v>72</v>
      </c>
      <c r="C101" s="273"/>
      <c r="D101" s="183"/>
      <c r="E101" s="179"/>
      <c r="F101" s="276"/>
      <c r="G101" s="268">
        <f>D101</f>
        <v>0</v>
      </c>
      <c r="H101" s="107"/>
      <c r="I101" s="107"/>
      <c r="J101" s="107"/>
      <c r="K101" s="107"/>
      <c r="L101" s="107"/>
      <c r="M101" s="107"/>
      <c r="N101" s="86"/>
      <c r="O101" s="122"/>
      <c r="P101" s="122"/>
      <c r="Q101" s="122"/>
      <c r="R101" s="182"/>
      <c r="S101" s="299">
        <f t="shared" si="14"/>
        <v>0</v>
      </c>
      <c r="T101" s="182"/>
      <c r="U101" s="182"/>
      <c r="V101" s="245" t="s">
        <v>60</v>
      </c>
      <c r="W101" s="246" t="s">
        <v>60</v>
      </c>
      <c r="X101" s="246" t="s">
        <v>60</v>
      </c>
      <c r="Y101" s="246" t="s">
        <v>60</v>
      </c>
      <c r="Z101" s="246" t="s">
        <v>60</v>
      </c>
      <c r="AA101" s="246" t="s">
        <v>60</v>
      </c>
      <c r="AB101" s="246" t="s">
        <v>60</v>
      </c>
      <c r="AC101" s="246" t="s">
        <v>60</v>
      </c>
      <c r="AD101" s="246" t="s">
        <v>60</v>
      </c>
      <c r="AE101" s="246" t="s">
        <v>60</v>
      </c>
      <c r="AF101" s="246" t="s">
        <v>60</v>
      </c>
      <c r="AG101" s="246" t="s">
        <v>60</v>
      </c>
      <c r="AH101" s="246" t="s">
        <v>61</v>
      </c>
      <c r="AI101" s="246" t="s">
        <v>60</v>
      </c>
      <c r="AJ101" s="246" t="s">
        <v>60</v>
      </c>
      <c r="AK101" s="246" t="s">
        <v>60</v>
      </c>
      <c r="AL101" s="246" t="s">
        <v>60</v>
      </c>
      <c r="AM101" s="246" t="s">
        <v>60</v>
      </c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  <c r="BV101" s="182"/>
      <c r="BW101" s="182"/>
      <c r="BX101" s="182"/>
      <c r="BY101" s="182"/>
      <c r="BZ101" s="182"/>
      <c r="CA101" s="182"/>
      <c r="CB101" s="182"/>
      <c r="CC101" s="182"/>
      <c r="CD101" s="182"/>
      <c r="CE101" s="182"/>
      <c r="CF101" s="182"/>
      <c r="CG101" s="182"/>
      <c r="CH101" s="182"/>
      <c r="CI101" s="182"/>
      <c r="CJ101" s="182"/>
      <c r="CK101" s="182"/>
      <c r="CL101" s="182"/>
      <c r="CM101" s="182"/>
      <c r="CN101" s="182"/>
      <c r="CO101" s="182"/>
      <c r="CP101" s="182"/>
      <c r="CQ101" s="182"/>
      <c r="CR101" s="182"/>
      <c r="CS101" s="182"/>
      <c r="CT101" s="182"/>
      <c r="CU101" s="182"/>
      <c r="CV101" s="182"/>
    </row>
    <row r="102" spans="1:100" s="270" customFormat="1" ht="13.5" thickBot="1" x14ac:dyDescent="0.25">
      <c r="A102" s="182"/>
      <c r="B102" s="57" t="s">
        <v>79</v>
      </c>
      <c r="C102" s="273"/>
      <c r="D102" s="355"/>
      <c r="E102" s="179"/>
      <c r="F102" s="283"/>
      <c r="G102" s="272">
        <f>D102</f>
        <v>0</v>
      </c>
      <c r="H102" s="107"/>
      <c r="I102" s="107"/>
      <c r="J102" s="107"/>
      <c r="K102" s="107"/>
      <c r="L102" s="107"/>
      <c r="M102" s="107"/>
      <c r="N102" s="242"/>
      <c r="O102" s="122"/>
      <c r="P102" s="122"/>
      <c r="Q102" s="122"/>
      <c r="R102" s="182"/>
      <c r="S102" s="301">
        <f t="shared" si="14"/>
        <v>0</v>
      </c>
      <c r="T102" s="182"/>
      <c r="U102" s="182"/>
      <c r="V102" s="245" t="s">
        <v>60</v>
      </c>
      <c r="W102" s="246" t="s">
        <v>60</v>
      </c>
      <c r="X102" s="246" t="s">
        <v>60</v>
      </c>
      <c r="Y102" s="246" t="s">
        <v>60</v>
      </c>
      <c r="Z102" s="246" t="s">
        <v>60</v>
      </c>
      <c r="AA102" s="246" t="s">
        <v>60</v>
      </c>
      <c r="AB102" s="246" t="s">
        <v>60</v>
      </c>
      <c r="AC102" s="246" t="s">
        <v>60</v>
      </c>
      <c r="AD102" s="246" t="s">
        <v>60</v>
      </c>
      <c r="AE102" s="246" t="s">
        <v>60</v>
      </c>
      <c r="AF102" s="246" t="s">
        <v>60</v>
      </c>
      <c r="AG102" s="246" t="s">
        <v>60</v>
      </c>
      <c r="AH102" s="246" t="s">
        <v>60</v>
      </c>
      <c r="AI102" s="246" t="s">
        <v>60</v>
      </c>
      <c r="AJ102" s="246" t="s">
        <v>60</v>
      </c>
      <c r="AK102" s="246" t="s">
        <v>60</v>
      </c>
      <c r="AL102" s="246" t="s">
        <v>60</v>
      </c>
      <c r="AM102" s="246" t="s">
        <v>60</v>
      </c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P102" s="182"/>
      <c r="CQ102" s="182"/>
      <c r="CR102" s="182"/>
      <c r="CS102" s="182"/>
      <c r="CT102" s="182"/>
      <c r="CU102" s="182"/>
      <c r="CV102" s="182"/>
    </row>
    <row r="103" spans="1:100" s="13" customFormat="1" ht="18" customHeight="1" thickBot="1" x14ac:dyDescent="0.25">
      <c r="A103" s="186"/>
      <c r="B103" s="341"/>
      <c r="C103" s="5"/>
      <c r="D103" s="66"/>
      <c r="E103" s="60"/>
      <c r="F103" s="66"/>
      <c r="G103" s="66"/>
      <c r="H103" s="66"/>
      <c r="I103" s="66"/>
      <c r="J103" s="66"/>
      <c r="K103" s="66"/>
      <c r="L103" s="66"/>
      <c r="M103" s="66"/>
      <c r="N103" s="36"/>
      <c r="O103" s="36"/>
      <c r="P103" s="36"/>
      <c r="Q103" s="36"/>
      <c r="R103" s="189"/>
      <c r="S103" s="58"/>
      <c r="T103" s="186"/>
      <c r="U103" s="186"/>
      <c r="V103" s="245" t="s">
        <v>60</v>
      </c>
      <c r="W103" s="246" t="s">
        <v>60</v>
      </c>
      <c r="X103" s="246" t="s">
        <v>60</v>
      </c>
      <c r="Y103" s="246" t="s">
        <v>60</v>
      </c>
      <c r="Z103" s="246" t="s">
        <v>60</v>
      </c>
      <c r="AA103" s="246" t="s">
        <v>60</v>
      </c>
      <c r="AB103" s="246" t="s">
        <v>60</v>
      </c>
      <c r="AC103" s="246" t="s">
        <v>60</v>
      </c>
      <c r="AD103" s="246" t="s">
        <v>60</v>
      </c>
      <c r="AE103" s="246" t="s">
        <v>60</v>
      </c>
      <c r="AF103" s="246" t="s">
        <v>60</v>
      </c>
      <c r="AG103" s="246" t="s">
        <v>60</v>
      </c>
      <c r="AH103" s="246" t="s">
        <v>60</v>
      </c>
      <c r="AI103" s="246" t="s">
        <v>60</v>
      </c>
      <c r="AJ103" s="246" t="s">
        <v>60</v>
      </c>
      <c r="AK103" s="246" t="s">
        <v>60</v>
      </c>
      <c r="AL103" s="246" t="s">
        <v>60</v>
      </c>
      <c r="AM103" s="246" t="s">
        <v>60</v>
      </c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186"/>
      <c r="CK103" s="186"/>
      <c r="CL103" s="186"/>
      <c r="CM103" s="186"/>
      <c r="CN103" s="186"/>
      <c r="CO103" s="186"/>
      <c r="CP103" s="186"/>
      <c r="CQ103" s="186"/>
      <c r="CR103" s="186"/>
      <c r="CS103" s="186"/>
      <c r="CT103" s="186"/>
      <c r="CU103" s="186"/>
      <c r="CV103" s="186"/>
    </row>
    <row r="104" spans="1:100" s="13" customFormat="1" ht="18.75" customHeight="1" thickBot="1" x14ac:dyDescent="0.25">
      <c r="A104" s="186"/>
      <c r="B104" s="31" t="s">
        <v>20</v>
      </c>
      <c r="C104" s="12"/>
      <c r="D104" s="65">
        <f>SUM(D105:D122)</f>
        <v>0</v>
      </c>
      <c r="E104" s="48"/>
      <c r="F104" s="70">
        <f>SUM(F105:F122)</f>
        <v>0</v>
      </c>
      <c r="G104" s="65">
        <f>SUM(G105:G122)</f>
        <v>0</v>
      </c>
      <c r="H104" s="75"/>
      <c r="I104" s="103">
        <f>SUM(I105:I122)</f>
        <v>0</v>
      </c>
      <c r="J104" s="116"/>
      <c r="K104" s="103">
        <f>SUM(K105:K122)</f>
        <v>0</v>
      </c>
      <c r="L104" s="75"/>
      <c r="M104" s="75"/>
      <c r="N104" s="422" t="s">
        <v>292</v>
      </c>
      <c r="O104" s="30"/>
      <c r="P104" s="30"/>
      <c r="Q104" s="30"/>
      <c r="R104" s="22"/>
      <c r="S104" s="298">
        <f t="shared" ref="S104:S122" si="16">IFERROR(D104/$D$46,0)</f>
        <v>0</v>
      </c>
      <c r="T104" s="22"/>
      <c r="U104" s="22"/>
      <c r="V104" s="245" t="s">
        <v>60</v>
      </c>
      <c r="W104" s="246" t="s">
        <v>60</v>
      </c>
      <c r="X104" s="246" t="s">
        <v>60</v>
      </c>
      <c r="Y104" s="246" t="s">
        <v>60</v>
      </c>
      <c r="Z104" s="246" t="s">
        <v>60</v>
      </c>
      <c r="AA104" s="246" t="s">
        <v>60</v>
      </c>
      <c r="AB104" s="246" t="s">
        <v>60</v>
      </c>
      <c r="AC104" s="246" t="s">
        <v>60</v>
      </c>
      <c r="AD104" s="246" t="s">
        <v>60</v>
      </c>
      <c r="AE104" s="246" t="s">
        <v>60</v>
      </c>
      <c r="AF104" s="246" t="s">
        <v>60</v>
      </c>
      <c r="AG104" s="246" t="s">
        <v>60</v>
      </c>
      <c r="AH104" s="246" t="s">
        <v>60</v>
      </c>
      <c r="AI104" s="246" t="s">
        <v>60</v>
      </c>
      <c r="AJ104" s="246" t="s">
        <v>60</v>
      </c>
      <c r="AK104" s="246" t="s">
        <v>60</v>
      </c>
      <c r="AL104" s="246" t="s">
        <v>60</v>
      </c>
      <c r="AM104" s="246" t="s">
        <v>60</v>
      </c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  <c r="CG104" s="186"/>
      <c r="CH104" s="186"/>
      <c r="CI104" s="186"/>
      <c r="CJ104" s="186"/>
      <c r="CK104" s="186"/>
      <c r="CL104" s="186"/>
      <c r="CM104" s="186"/>
      <c r="CN104" s="186"/>
      <c r="CO104" s="186"/>
      <c r="CP104" s="186"/>
      <c r="CQ104" s="186"/>
      <c r="CR104" s="186"/>
      <c r="CS104" s="186"/>
      <c r="CT104" s="186"/>
      <c r="CU104" s="186"/>
      <c r="CV104" s="186"/>
    </row>
    <row r="105" spans="1:100" s="13" customFormat="1" ht="12.75" x14ac:dyDescent="0.2">
      <c r="A105" s="186"/>
      <c r="B105" s="243" t="s">
        <v>27</v>
      </c>
      <c r="C105" s="12"/>
      <c r="D105" s="183"/>
      <c r="E105" s="48"/>
      <c r="F105" s="115"/>
      <c r="G105" s="112">
        <f t="shared" ref="G105:G115" si="17">D105</f>
        <v>0</v>
      </c>
      <c r="H105" s="107"/>
      <c r="I105" s="107"/>
      <c r="J105" s="107"/>
      <c r="K105" s="396"/>
      <c r="L105" s="107"/>
      <c r="M105" s="107"/>
      <c r="N105" s="269"/>
      <c r="O105" s="287"/>
      <c r="P105" s="287"/>
      <c r="Q105" s="287"/>
      <c r="R105" s="182"/>
      <c r="S105" s="299">
        <f t="shared" si="16"/>
        <v>0</v>
      </c>
      <c r="T105" s="182"/>
      <c r="U105" s="182"/>
      <c r="V105" s="245" t="s">
        <v>60</v>
      </c>
      <c r="W105" s="246" t="s">
        <v>60</v>
      </c>
      <c r="X105" s="246" t="s">
        <v>60</v>
      </c>
      <c r="Y105" s="246" t="s">
        <v>60</v>
      </c>
      <c r="Z105" s="246" t="s">
        <v>60</v>
      </c>
      <c r="AA105" s="246" t="s">
        <v>60</v>
      </c>
      <c r="AB105" s="246" t="s">
        <v>60</v>
      </c>
      <c r="AC105" s="246" t="s">
        <v>60</v>
      </c>
      <c r="AD105" s="246" t="s">
        <v>60</v>
      </c>
      <c r="AE105" s="246" t="s">
        <v>60</v>
      </c>
      <c r="AF105" s="246" t="s">
        <v>60</v>
      </c>
      <c r="AG105" s="246" t="s">
        <v>60</v>
      </c>
      <c r="AH105" s="246" t="s">
        <v>60</v>
      </c>
      <c r="AI105" s="246" t="s">
        <v>60</v>
      </c>
      <c r="AJ105" s="246" t="s">
        <v>60</v>
      </c>
      <c r="AK105" s="246" t="s">
        <v>60</v>
      </c>
      <c r="AL105" s="246" t="s">
        <v>60</v>
      </c>
      <c r="AM105" s="246" t="s">
        <v>60</v>
      </c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/>
      <c r="CG105" s="186"/>
      <c r="CH105" s="186"/>
      <c r="CI105" s="186"/>
      <c r="CJ105" s="186"/>
      <c r="CK105" s="186"/>
      <c r="CL105" s="186"/>
      <c r="CM105" s="186"/>
      <c r="CN105" s="186"/>
      <c r="CO105" s="186"/>
      <c r="CP105" s="186"/>
      <c r="CQ105" s="186"/>
      <c r="CR105" s="186"/>
      <c r="CS105" s="186"/>
      <c r="CT105" s="186"/>
      <c r="CU105" s="186"/>
      <c r="CV105" s="186"/>
    </row>
    <row r="106" spans="1:100" s="13" customFormat="1" ht="13.5" thickBot="1" x14ac:dyDescent="0.25">
      <c r="A106" s="186"/>
      <c r="B106" s="82" t="s">
        <v>7</v>
      </c>
      <c r="C106" s="12"/>
      <c r="D106" s="183"/>
      <c r="E106" s="48"/>
      <c r="F106" s="110"/>
      <c r="G106" s="109">
        <f t="shared" si="17"/>
        <v>0</v>
      </c>
      <c r="H106" s="107"/>
      <c r="I106" s="107"/>
      <c r="J106" s="107"/>
      <c r="K106" s="397"/>
      <c r="L106" s="107"/>
      <c r="M106" s="107"/>
      <c r="N106" s="282"/>
      <c r="O106" s="287"/>
      <c r="P106" s="287"/>
      <c r="Q106" s="287"/>
      <c r="R106" s="182"/>
      <c r="S106" s="299">
        <f t="shared" si="16"/>
        <v>0</v>
      </c>
      <c r="T106" s="182"/>
      <c r="U106" s="182"/>
      <c r="V106" s="245" t="s">
        <v>60</v>
      </c>
      <c r="W106" s="246" t="s">
        <v>60</v>
      </c>
      <c r="X106" s="246" t="s">
        <v>60</v>
      </c>
      <c r="Y106" s="246" t="s">
        <v>60</v>
      </c>
      <c r="Z106" s="246" t="s">
        <v>60</v>
      </c>
      <c r="AA106" s="246" t="s">
        <v>60</v>
      </c>
      <c r="AB106" s="246" t="s">
        <v>60</v>
      </c>
      <c r="AC106" s="246" t="s">
        <v>60</v>
      </c>
      <c r="AD106" s="246" t="s">
        <v>60</v>
      </c>
      <c r="AE106" s="246" t="s">
        <v>60</v>
      </c>
      <c r="AF106" s="246" t="s">
        <v>60</v>
      </c>
      <c r="AG106" s="246" t="s">
        <v>60</v>
      </c>
      <c r="AH106" s="246" t="s">
        <v>61</v>
      </c>
      <c r="AI106" s="246" t="s">
        <v>60</v>
      </c>
      <c r="AJ106" s="246" t="s">
        <v>60</v>
      </c>
      <c r="AK106" s="246" t="s">
        <v>60</v>
      </c>
      <c r="AL106" s="246" t="s">
        <v>60</v>
      </c>
      <c r="AM106" s="246" t="s">
        <v>60</v>
      </c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86"/>
      <c r="CI106" s="186"/>
      <c r="CJ106" s="186"/>
      <c r="CK106" s="186"/>
      <c r="CL106" s="186"/>
      <c r="CM106" s="186"/>
      <c r="CN106" s="186"/>
      <c r="CO106" s="186"/>
      <c r="CP106" s="186"/>
      <c r="CQ106" s="186"/>
      <c r="CR106" s="186"/>
      <c r="CS106" s="186"/>
      <c r="CT106" s="186"/>
      <c r="CU106" s="186"/>
      <c r="CV106" s="186"/>
    </row>
    <row r="107" spans="1:100" s="13" customFormat="1" ht="12.75" x14ac:dyDescent="0.2">
      <c r="A107" s="186"/>
      <c r="B107" s="82" t="s">
        <v>8</v>
      </c>
      <c r="C107" s="12"/>
      <c r="D107" s="183"/>
      <c r="E107" s="48"/>
      <c r="F107" s="110"/>
      <c r="G107" s="109">
        <f t="shared" si="17"/>
        <v>0</v>
      </c>
      <c r="H107" s="107"/>
      <c r="I107" s="107"/>
      <c r="J107" s="107"/>
      <c r="K107" s="107"/>
      <c r="L107" s="107"/>
      <c r="M107" s="107"/>
      <c r="N107" s="282"/>
      <c r="O107" s="287"/>
      <c r="P107" s="287"/>
      <c r="Q107" s="287"/>
      <c r="R107" s="182"/>
      <c r="S107" s="299">
        <f t="shared" si="16"/>
        <v>0</v>
      </c>
      <c r="T107" s="182"/>
      <c r="U107" s="182"/>
      <c r="V107" s="245" t="s">
        <v>60</v>
      </c>
      <c r="W107" s="246" t="s">
        <v>60</v>
      </c>
      <c r="X107" s="246" t="s">
        <v>60</v>
      </c>
      <c r="Y107" s="246" t="s">
        <v>60</v>
      </c>
      <c r="Z107" s="246" t="s">
        <v>60</v>
      </c>
      <c r="AA107" s="246" t="s">
        <v>60</v>
      </c>
      <c r="AB107" s="246" t="s">
        <v>60</v>
      </c>
      <c r="AC107" s="246" t="s">
        <v>60</v>
      </c>
      <c r="AD107" s="246" t="s">
        <v>60</v>
      </c>
      <c r="AE107" s="246" t="s">
        <v>60</v>
      </c>
      <c r="AF107" s="246" t="s">
        <v>60</v>
      </c>
      <c r="AG107" s="246" t="s">
        <v>60</v>
      </c>
      <c r="AH107" s="246" t="s">
        <v>60</v>
      </c>
      <c r="AI107" s="246" t="s">
        <v>60</v>
      </c>
      <c r="AJ107" s="246" t="s">
        <v>60</v>
      </c>
      <c r="AK107" s="246" t="s">
        <v>60</v>
      </c>
      <c r="AL107" s="246" t="s">
        <v>60</v>
      </c>
      <c r="AM107" s="246" t="s">
        <v>60</v>
      </c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186"/>
      <c r="CI107" s="186"/>
      <c r="CJ107" s="186"/>
      <c r="CK107" s="186"/>
      <c r="CL107" s="186"/>
      <c r="CM107" s="186"/>
      <c r="CN107" s="186"/>
      <c r="CO107" s="186"/>
      <c r="CP107" s="186"/>
      <c r="CQ107" s="186"/>
      <c r="CR107" s="186"/>
      <c r="CS107" s="186"/>
      <c r="CT107" s="186"/>
      <c r="CU107" s="186"/>
      <c r="CV107" s="186"/>
    </row>
    <row r="108" spans="1:100" s="13" customFormat="1" ht="12.75" x14ac:dyDescent="0.2">
      <c r="A108" s="186"/>
      <c r="B108" s="82" t="s">
        <v>18</v>
      </c>
      <c r="C108" s="12"/>
      <c r="D108" s="183"/>
      <c r="E108" s="48"/>
      <c r="F108" s="110"/>
      <c r="G108" s="109">
        <f t="shared" si="17"/>
        <v>0</v>
      </c>
      <c r="H108" s="107"/>
      <c r="I108" s="107"/>
      <c r="J108" s="107"/>
      <c r="K108" s="107"/>
      <c r="L108" s="107"/>
      <c r="M108" s="107"/>
      <c r="N108" s="282"/>
      <c r="O108" s="287"/>
      <c r="P108" s="287"/>
      <c r="Q108" s="287"/>
      <c r="R108" s="182"/>
      <c r="S108" s="299">
        <f t="shared" si="16"/>
        <v>0</v>
      </c>
      <c r="T108" s="182"/>
      <c r="U108" s="182"/>
      <c r="V108" s="245" t="s">
        <v>60</v>
      </c>
      <c r="W108" s="246" t="s">
        <v>60</v>
      </c>
      <c r="X108" s="246" t="s">
        <v>60</v>
      </c>
      <c r="Y108" s="246" t="s">
        <v>60</v>
      </c>
      <c r="Z108" s="246" t="s">
        <v>60</v>
      </c>
      <c r="AA108" s="246" t="s">
        <v>60</v>
      </c>
      <c r="AB108" s="246" t="s">
        <v>60</v>
      </c>
      <c r="AC108" s="246" t="s">
        <v>60</v>
      </c>
      <c r="AD108" s="246" t="s">
        <v>60</v>
      </c>
      <c r="AE108" s="246" t="s">
        <v>60</v>
      </c>
      <c r="AF108" s="246" t="s">
        <v>60</v>
      </c>
      <c r="AG108" s="246" t="s">
        <v>60</v>
      </c>
      <c r="AH108" s="246" t="s">
        <v>61</v>
      </c>
      <c r="AI108" s="246" t="s">
        <v>60</v>
      </c>
      <c r="AJ108" s="246" t="s">
        <v>60</v>
      </c>
      <c r="AK108" s="246" t="s">
        <v>60</v>
      </c>
      <c r="AL108" s="246" t="s">
        <v>60</v>
      </c>
      <c r="AM108" s="246" t="s">
        <v>60</v>
      </c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86"/>
      <c r="CP108" s="186"/>
      <c r="CQ108" s="186"/>
      <c r="CR108" s="186"/>
      <c r="CS108" s="186"/>
      <c r="CT108" s="186"/>
      <c r="CU108" s="186"/>
      <c r="CV108" s="186"/>
    </row>
    <row r="109" spans="1:100" s="13" customFormat="1" ht="12.75" x14ac:dyDescent="0.2">
      <c r="A109" s="186"/>
      <c r="B109" s="82" t="s">
        <v>75</v>
      </c>
      <c r="C109" s="12"/>
      <c r="D109" s="183"/>
      <c r="E109" s="48"/>
      <c r="F109" s="110"/>
      <c r="G109" s="109">
        <f t="shared" si="17"/>
        <v>0</v>
      </c>
      <c r="H109" s="107"/>
      <c r="I109" s="107"/>
      <c r="J109" s="107"/>
      <c r="K109" s="107"/>
      <c r="L109" s="107"/>
      <c r="M109" s="107"/>
      <c r="N109" s="282"/>
      <c r="O109" s="287"/>
      <c r="P109" s="287"/>
      <c r="Q109" s="287"/>
      <c r="R109" s="182"/>
      <c r="S109" s="299">
        <f t="shared" si="16"/>
        <v>0</v>
      </c>
      <c r="T109" s="182"/>
      <c r="U109" s="182"/>
      <c r="V109" s="245" t="s">
        <v>60</v>
      </c>
      <c r="W109" s="246" t="s">
        <v>60</v>
      </c>
      <c r="X109" s="246" t="s">
        <v>60</v>
      </c>
      <c r="Y109" s="246" t="s">
        <v>60</v>
      </c>
      <c r="Z109" s="246" t="s">
        <v>60</v>
      </c>
      <c r="AA109" s="246" t="s">
        <v>60</v>
      </c>
      <c r="AB109" s="246" t="s">
        <v>60</v>
      </c>
      <c r="AC109" s="246" t="s">
        <v>60</v>
      </c>
      <c r="AD109" s="246" t="s">
        <v>60</v>
      </c>
      <c r="AE109" s="246" t="s">
        <v>60</v>
      </c>
      <c r="AF109" s="246" t="s">
        <v>60</v>
      </c>
      <c r="AG109" s="246" t="s">
        <v>60</v>
      </c>
      <c r="AH109" s="246" t="s">
        <v>61</v>
      </c>
      <c r="AI109" s="246" t="s">
        <v>60</v>
      </c>
      <c r="AJ109" s="246" t="s">
        <v>60</v>
      </c>
      <c r="AK109" s="246" t="s">
        <v>61</v>
      </c>
      <c r="AL109" s="246" t="s">
        <v>60</v>
      </c>
      <c r="AM109" s="246" t="s">
        <v>60</v>
      </c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  <c r="CO109" s="186"/>
      <c r="CP109" s="186"/>
      <c r="CQ109" s="186"/>
      <c r="CR109" s="186"/>
      <c r="CS109" s="186"/>
      <c r="CT109" s="186"/>
      <c r="CU109" s="186"/>
      <c r="CV109" s="186"/>
    </row>
    <row r="110" spans="1:100" s="13" customFormat="1" ht="12.75" x14ac:dyDescent="0.2">
      <c r="A110" s="186"/>
      <c r="B110" s="114" t="s">
        <v>127</v>
      </c>
      <c r="C110" s="12"/>
      <c r="D110" s="183"/>
      <c r="E110" s="48"/>
      <c r="F110" s="110"/>
      <c r="G110" s="109">
        <f t="shared" si="17"/>
        <v>0</v>
      </c>
      <c r="H110" s="107"/>
      <c r="I110" s="107"/>
      <c r="J110" s="107"/>
      <c r="K110" s="107"/>
      <c r="L110" s="107"/>
      <c r="M110" s="107"/>
      <c r="N110" s="282"/>
      <c r="O110" s="287"/>
      <c r="P110" s="287"/>
      <c r="Q110" s="287"/>
      <c r="R110" s="182"/>
      <c r="S110" s="299">
        <f t="shared" si="16"/>
        <v>0</v>
      </c>
      <c r="T110" s="182"/>
      <c r="U110" s="182"/>
      <c r="V110" s="245" t="s">
        <v>60</v>
      </c>
      <c r="W110" s="246" t="s">
        <v>60</v>
      </c>
      <c r="X110" s="246" t="s">
        <v>60</v>
      </c>
      <c r="Y110" s="246" t="s">
        <v>60</v>
      </c>
      <c r="Z110" s="246" t="s">
        <v>60</v>
      </c>
      <c r="AA110" s="246" t="s">
        <v>60</v>
      </c>
      <c r="AB110" s="246" t="s">
        <v>60</v>
      </c>
      <c r="AC110" s="246" t="s">
        <v>60</v>
      </c>
      <c r="AD110" s="246" t="s">
        <v>61</v>
      </c>
      <c r="AE110" s="246" t="s">
        <v>60</v>
      </c>
      <c r="AF110" s="246" t="s">
        <v>60</v>
      </c>
      <c r="AG110" s="246" t="s">
        <v>61</v>
      </c>
      <c r="AH110" s="246" t="s">
        <v>61</v>
      </c>
      <c r="AI110" s="246" t="s">
        <v>60</v>
      </c>
      <c r="AJ110" s="246" t="s">
        <v>61</v>
      </c>
      <c r="AK110" s="246" t="s">
        <v>61</v>
      </c>
      <c r="AL110" s="246" t="s">
        <v>60</v>
      </c>
      <c r="AM110" s="246" t="s">
        <v>60</v>
      </c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  <c r="BZ110" s="186"/>
      <c r="CA110" s="186"/>
      <c r="CB110" s="186"/>
      <c r="CC110" s="186"/>
      <c r="CD110" s="186"/>
      <c r="CE110" s="186"/>
      <c r="CF110" s="186"/>
      <c r="CG110" s="186"/>
      <c r="CH110" s="186"/>
      <c r="CI110" s="186"/>
      <c r="CJ110" s="186"/>
      <c r="CK110" s="186"/>
      <c r="CL110" s="186"/>
      <c r="CM110" s="186"/>
      <c r="CN110" s="186"/>
      <c r="CO110" s="186"/>
      <c r="CP110" s="186"/>
      <c r="CQ110" s="186"/>
      <c r="CR110" s="186"/>
      <c r="CS110" s="186"/>
      <c r="CT110" s="186"/>
      <c r="CU110" s="186"/>
      <c r="CV110" s="186"/>
    </row>
    <row r="111" spans="1:100" s="13" customFormat="1" ht="12.75" x14ac:dyDescent="0.2">
      <c r="A111" s="186"/>
      <c r="B111" s="114" t="s">
        <v>91</v>
      </c>
      <c r="C111" s="12"/>
      <c r="D111" s="183"/>
      <c r="E111" s="48"/>
      <c r="F111" s="110"/>
      <c r="G111" s="109">
        <f t="shared" si="17"/>
        <v>0</v>
      </c>
      <c r="H111" s="107"/>
      <c r="I111" s="107"/>
      <c r="J111" s="107"/>
      <c r="K111" s="107"/>
      <c r="L111" s="107"/>
      <c r="M111" s="107"/>
      <c r="N111" s="282"/>
      <c r="O111" s="287"/>
      <c r="P111" s="287"/>
      <c r="Q111" s="287"/>
      <c r="R111" s="182"/>
      <c r="S111" s="299">
        <f t="shared" si="16"/>
        <v>0</v>
      </c>
      <c r="T111" s="182"/>
      <c r="U111" s="182"/>
      <c r="V111" s="245" t="s">
        <v>60</v>
      </c>
      <c r="W111" s="246" t="s">
        <v>60</v>
      </c>
      <c r="X111" s="246" t="s">
        <v>60</v>
      </c>
      <c r="Y111" s="246" t="s">
        <v>60</v>
      </c>
      <c r="Z111" s="246" t="s">
        <v>60</v>
      </c>
      <c r="AA111" s="246" t="s">
        <v>60</v>
      </c>
      <c r="AB111" s="246" t="s">
        <v>60</v>
      </c>
      <c r="AC111" s="246" t="s">
        <v>60</v>
      </c>
      <c r="AD111" s="246" t="s">
        <v>61</v>
      </c>
      <c r="AE111" s="246" t="s">
        <v>60</v>
      </c>
      <c r="AF111" s="246" t="s">
        <v>60</v>
      </c>
      <c r="AG111" s="246" t="s">
        <v>60</v>
      </c>
      <c r="AH111" s="246" t="s">
        <v>61</v>
      </c>
      <c r="AI111" s="246" t="s">
        <v>60</v>
      </c>
      <c r="AJ111" s="246" t="s">
        <v>60</v>
      </c>
      <c r="AK111" s="246" t="s">
        <v>61</v>
      </c>
      <c r="AL111" s="246" t="s">
        <v>60</v>
      </c>
      <c r="AM111" s="246" t="s">
        <v>60</v>
      </c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186"/>
      <c r="BH111" s="186"/>
      <c r="BI111" s="186"/>
      <c r="BJ111" s="186"/>
      <c r="BK111" s="186"/>
      <c r="BL111" s="186"/>
      <c r="BM111" s="186"/>
      <c r="BN111" s="186"/>
      <c r="BO111" s="186"/>
      <c r="BP111" s="186"/>
      <c r="BQ111" s="186"/>
      <c r="BR111" s="186"/>
      <c r="BS111" s="186"/>
      <c r="BT111" s="186"/>
      <c r="BU111" s="186"/>
      <c r="BV111" s="186"/>
      <c r="BW111" s="186"/>
      <c r="BX111" s="186"/>
      <c r="BY111" s="186"/>
      <c r="BZ111" s="186"/>
      <c r="CA111" s="186"/>
      <c r="CB111" s="186"/>
      <c r="CC111" s="186"/>
      <c r="CD111" s="186"/>
      <c r="CE111" s="186"/>
      <c r="CF111" s="186"/>
      <c r="CG111" s="186"/>
      <c r="CH111" s="186"/>
      <c r="CI111" s="186"/>
      <c r="CJ111" s="186"/>
      <c r="CK111" s="186"/>
      <c r="CL111" s="186"/>
      <c r="CM111" s="186"/>
      <c r="CN111" s="186"/>
      <c r="CO111" s="186"/>
      <c r="CP111" s="186"/>
      <c r="CQ111" s="186"/>
      <c r="CR111" s="186"/>
      <c r="CS111" s="186"/>
      <c r="CT111" s="186"/>
      <c r="CU111" s="186"/>
      <c r="CV111" s="186"/>
    </row>
    <row r="112" spans="1:100" s="13" customFormat="1" ht="12.75" x14ac:dyDescent="0.2">
      <c r="A112" s="186"/>
      <c r="B112" s="83" t="s">
        <v>68</v>
      </c>
      <c r="C112" s="12"/>
      <c r="D112" s="183"/>
      <c r="E112" s="48"/>
      <c r="F112" s="110"/>
      <c r="G112" s="109">
        <f t="shared" si="17"/>
        <v>0</v>
      </c>
      <c r="H112" s="107"/>
      <c r="I112" s="107"/>
      <c r="J112" s="107"/>
      <c r="K112" s="107"/>
      <c r="L112" s="107"/>
      <c r="M112" s="107"/>
      <c r="N112" s="282"/>
      <c r="O112" s="287"/>
      <c r="P112" s="287"/>
      <c r="Q112" s="287"/>
      <c r="R112" s="182"/>
      <c r="S112" s="299">
        <f t="shared" si="16"/>
        <v>0</v>
      </c>
      <c r="T112" s="182"/>
      <c r="U112" s="182"/>
      <c r="V112" s="245" t="s">
        <v>60</v>
      </c>
      <c r="W112" s="246" t="s">
        <v>61</v>
      </c>
      <c r="X112" s="246" t="s">
        <v>61</v>
      </c>
      <c r="Y112" s="246" t="s">
        <v>61</v>
      </c>
      <c r="Z112" s="246" t="s">
        <v>61</v>
      </c>
      <c r="AA112" s="246" t="s">
        <v>61</v>
      </c>
      <c r="AB112" s="246" t="s">
        <v>61</v>
      </c>
      <c r="AC112" s="246" t="s">
        <v>61</v>
      </c>
      <c r="AD112" s="246" t="s">
        <v>61</v>
      </c>
      <c r="AE112" s="246" t="s">
        <v>61</v>
      </c>
      <c r="AF112" s="246" t="s">
        <v>61</v>
      </c>
      <c r="AG112" s="246" t="s">
        <v>61</v>
      </c>
      <c r="AH112" s="246" t="s">
        <v>61</v>
      </c>
      <c r="AI112" s="246" t="s">
        <v>61</v>
      </c>
      <c r="AJ112" s="246" t="s">
        <v>61</v>
      </c>
      <c r="AK112" s="246" t="s">
        <v>61</v>
      </c>
      <c r="AL112" s="246" t="s">
        <v>61</v>
      </c>
      <c r="AM112" s="246" t="s">
        <v>61</v>
      </c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186"/>
      <c r="CG112" s="186"/>
      <c r="CH112" s="186"/>
      <c r="CI112" s="186"/>
      <c r="CJ112" s="186"/>
      <c r="CK112" s="186"/>
      <c r="CL112" s="186"/>
      <c r="CM112" s="186"/>
      <c r="CN112" s="186"/>
      <c r="CO112" s="186"/>
      <c r="CP112" s="186"/>
      <c r="CQ112" s="186"/>
      <c r="CR112" s="186"/>
      <c r="CS112" s="186"/>
      <c r="CT112" s="186"/>
      <c r="CU112" s="186"/>
      <c r="CV112" s="186"/>
    </row>
    <row r="113" spans="1:100" s="13" customFormat="1" ht="12.75" x14ac:dyDescent="0.2">
      <c r="A113" s="186"/>
      <c r="B113" s="82" t="s">
        <v>257</v>
      </c>
      <c r="C113" s="12"/>
      <c r="D113" s="183"/>
      <c r="E113" s="48"/>
      <c r="F113" s="110"/>
      <c r="G113" s="109">
        <f t="shared" si="17"/>
        <v>0</v>
      </c>
      <c r="H113" s="107"/>
      <c r="I113" s="107"/>
      <c r="J113" s="107"/>
      <c r="K113" s="107"/>
      <c r="L113" s="107"/>
      <c r="M113" s="107"/>
      <c r="N113" s="282"/>
      <c r="O113" s="287"/>
      <c r="P113" s="287"/>
      <c r="Q113" s="287"/>
      <c r="R113" s="182"/>
      <c r="S113" s="299">
        <f t="shared" si="16"/>
        <v>0</v>
      </c>
      <c r="T113" s="182"/>
      <c r="U113" s="182"/>
      <c r="V113" s="245" t="s">
        <v>60</v>
      </c>
      <c r="W113" s="246" t="s">
        <v>60</v>
      </c>
      <c r="X113" s="246" t="s">
        <v>61</v>
      </c>
      <c r="Y113" s="246" t="s">
        <v>61</v>
      </c>
      <c r="Z113" s="246" t="s">
        <v>60</v>
      </c>
      <c r="AA113" s="246" t="s">
        <v>60</v>
      </c>
      <c r="AB113" s="246" t="s">
        <v>60</v>
      </c>
      <c r="AC113" s="246" t="s">
        <v>60</v>
      </c>
      <c r="AD113" s="246" t="s">
        <v>61</v>
      </c>
      <c r="AE113" s="246" t="s">
        <v>60</v>
      </c>
      <c r="AF113" s="246" t="s">
        <v>60</v>
      </c>
      <c r="AG113" s="246" t="s">
        <v>60</v>
      </c>
      <c r="AH113" s="246" t="s">
        <v>61</v>
      </c>
      <c r="AI113" s="246" t="s">
        <v>61</v>
      </c>
      <c r="AJ113" s="246" t="s">
        <v>61</v>
      </c>
      <c r="AK113" s="246" t="s">
        <v>61</v>
      </c>
      <c r="AL113" s="246" t="s">
        <v>61</v>
      </c>
      <c r="AM113" s="246" t="s">
        <v>61</v>
      </c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6"/>
      <c r="BO113" s="186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6"/>
      <c r="BZ113" s="186"/>
      <c r="CA113" s="186"/>
      <c r="CB113" s="186"/>
      <c r="CC113" s="186"/>
      <c r="CD113" s="186"/>
      <c r="CE113" s="186"/>
      <c r="CF113" s="186"/>
      <c r="CG113" s="186"/>
      <c r="CH113" s="186"/>
      <c r="CI113" s="186"/>
      <c r="CJ113" s="186"/>
      <c r="CK113" s="186"/>
      <c r="CL113" s="186"/>
      <c r="CM113" s="186"/>
      <c r="CN113" s="186"/>
      <c r="CO113" s="186"/>
      <c r="CP113" s="186"/>
      <c r="CQ113" s="186"/>
      <c r="CR113" s="186"/>
      <c r="CS113" s="186"/>
      <c r="CT113" s="186"/>
      <c r="CU113" s="186"/>
      <c r="CV113" s="186"/>
    </row>
    <row r="114" spans="1:100" s="13" customFormat="1" ht="12.75" x14ac:dyDescent="0.2">
      <c r="A114" s="186"/>
      <c r="B114" s="83" t="s">
        <v>87</v>
      </c>
      <c r="C114" s="273"/>
      <c r="D114" s="184"/>
      <c r="E114" s="179"/>
      <c r="F114" s="110"/>
      <c r="G114" s="109">
        <f t="shared" si="17"/>
        <v>0</v>
      </c>
      <c r="H114" s="107"/>
      <c r="I114" s="107"/>
      <c r="J114" s="107"/>
      <c r="K114" s="107"/>
      <c r="L114" s="107"/>
      <c r="M114" s="107"/>
      <c r="N114" s="86"/>
      <c r="O114" s="122"/>
      <c r="P114" s="122"/>
      <c r="Q114" s="122"/>
      <c r="R114" s="182"/>
      <c r="S114" s="299">
        <f t="shared" si="16"/>
        <v>0</v>
      </c>
      <c r="T114" s="182"/>
      <c r="U114" s="182"/>
      <c r="V114" s="245" t="s">
        <v>60</v>
      </c>
      <c r="W114" s="246" t="s">
        <v>60</v>
      </c>
      <c r="X114" s="246" t="s">
        <v>60</v>
      </c>
      <c r="Y114" s="246" t="s">
        <v>60</v>
      </c>
      <c r="Z114" s="246" t="s">
        <v>60</v>
      </c>
      <c r="AA114" s="246" t="s">
        <v>60</v>
      </c>
      <c r="AB114" s="246" t="s">
        <v>60</v>
      </c>
      <c r="AC114" s="246" t="s">
        <v>60</v>
      </c>
      <c r="AD114" s="246" t="s">
        <v>60</v>
      </c>
      <c r="AE114" s="246" t="s">
        <v>60</v>
      </c>
      <c r="AF114" s="246" t="s">
        <v>60</v>
      </c>
      <c r="AG114" s="246" t="s">
        <v>60</v>
      </c>
      <c r="AH114" s="246" t="s">
        <v>61</v>
      </c>
      <c r="AI114" s="246" t="s">
        <v>60</v>
      </c>
      <c r="AJ114" s="246" t="s">
        <v>60</v>
      </c>
      <c r="AK114" s="246" t="s">
        <v>61</v>
      </c>
      <c r="AL114" s="246" t="s">
        <v>60</v>
      </c>
      <c r="AM114" s="246" t="s">
        <v>60</v>
      </c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86"/>
      <c r="CI114" s="186"/>
      <c r="CJ114" s="186"/>
      <c r="CK114" s="186"/>
      <c r="CL114" s="186"/>
      <c r="CM114" s="186"/>
      <c r="CN114" s="186"/>
      <c r="CO114" s="186"/>
      <c r="CP114" s="186"/>
      <c r="CQ114" s="186"/>
      <c r="CR114" s="186"/>
      <c r="CS114" s="186"/>
      <c r="CT114" s="186"/>
      <c r="CU114" s="186"/>
      <c r="CV114" s="186"/>
    </row>
    <row r="115" spans="1:100" s="13" customFormat="1" ht="12.75" x14ac:dyDescent="0.2">
      <c r="A115" s="186"/>
      <c r="B115" s="83" t="s">
        <v>258</v>
      </c>
      <c r="C115" s="273"/>
      <c r="D115" s="184"/>
      <c r="E115" s="179"/>
      <c r="F115" s="110"/>
      <c r="G115" s="109">
        <f t="shared" si="17"/>
        <v>0</v>
      </c>
      <c r="H115" s="107"/>
      <c r="I115" s="107"/>
      <c r="J115" s="107"/>
      <c r="K115" s="107"/>
      <c r="L115" s="107"/>
      <c r="M115" s="107"/>
      <c r="N115" s="86"/>
      <c r="O115" s="122"/>
      <c r="P115" s="122"/>
      <c r="Q115" s="122"/>
      <c r="R115" s="182"/>
      <c r="S115" s="299">
        <f t="shared" si="16"/>
        <v>0</v>
      </c>
      <c r="T115" s="182"/>
      <c r="U115" s="182"/>
      <c r="V115" s="245" t="s">
        <v>60</v>
      </c>
      <c r="W115" s="246" t="s">
        <v>60</v>
      </c>
      <c r="X115" s="246" t="s">
        <v>60</v>
      </c>
      <c r="Y115" s="246" t="s">
        <v>60</v>
      </c>
      <c r="Z115" s="246" t="s">
        <v>60</v>
      </c>
      <c r="AA115" s="246" t="s">
        <v>60</v>
      </c>
      <c r="AB115" s="246" t="s">
        <v>60</v>
      </c>
      <c r="AC115" s="246" t="s">
        <v>60</v>
      </c>
      <c r="AD115" s="246" t="s">
        <v>60</v>
      </c>
      <c r="AE115" s="246" t="s">
        <v>60</v>
      </c>
      <c r="AF115" s="246" t="s">
        <v>60</v>
      </c>
      <c r="AG115" s="246" t="s">
        <v>60</v>
      </c>
      <c r="AH115" s="246" t="s">
        <v>61</v>
      </c>
      <c r="AI115" s="246" t="s">
        <v>60</v>
      </c>
      <c r="AJ115" s="246" t="s">
        <v>60</v>
      </c>
      <c r="AK115" s="246" t="s">
        <v>61</v>
      </c>
      <c r="AL115" s="246" t="s">
        <v>60</v>
      </c>
      <c r="AM115" s="246" t="s">
        <v>60</v>
      </c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  <c r="CV115" s="186"/>
    </row>
    <row r="116" spans="1:100" s="13" customFormat="1" ht="12.75" hidden="1" x14ac:dyDescent="0.2">
      <c r="A116" s="186"/>
      <c r="B116" s="82" t="s">
        <v>259</v>
      </c>
      <c r="C116" s="12"/>
      <c r="D116" s="365"/>
      <c r="E116" s="48"/>
      <c r="F116" s="110">
        <f>D116</f>
        <v>0</v>
      </c>
      <c r="G116" s="109"/>
      <c r="H116" s="107"/>
      <c r="I116" s="107"/>
      <c r="J116" s="107"/>
      <c r="K116" s="107"/>
      <c r="L116" s="107"/>
      <c r="M116" s="107"/>
      <c r="N116" s="370"/>
      <c r="O116" s="287"/>
      <c r="P116" s="287"/>
      <c r="Q116" s="287"/>
      <c r="R116" s="182"/>
      <c r="S116" s="278">
        <f t="shared" si="16"/>
        <v>0</v>
      </c>
      <c r="T116" s="182"/>
      <c r="U116" s="182"/>
      <c r="V116" s="245" t="s">
        <v>61</v>
      </c>
      <c r="W116" s="246" t="s">
        <v>60</v>
      </c>
      <c r="X116" s="246" t="s">
        <v>61</v>
      </c>
      <c r="Y116" s="246" t="s">
        <v>61</v>
      </c>
      <c r="Z116" s="246" t="s">
        <v>60</v>
      </c>
      <c r="AA116" s="246" t="s">
        <v>61</v>
      </c>
      <c r="AB116" s="246" t="s">
        <v>60</v>
      </c>
      <c r="AC116" s="246" t="s">
        <v>60</v>
      </c>
      <c r="AD116" s="246" t="s">
        <v>61</v>
      </c>
      <c r="AE116" s="246" t="s">
        <v>60</v>
      </c>
      <c r="AF116" s="246" t="s">
        <v>60</v>
      </c>
      <c r="AG116" s="246" t="s">
        <v>61</v>
      </c>
      <c r="AH116" s="246" t="s">
        <v>61</v>
      </c>
      <c r="AI116" s="246" t="s">
        <v>61</v>
      </c>
      <c r="AJ116" s="246" t="s">
        <v>61</v>
      </c>
      <c r="AK116" s="246" t="s">
        <v>61</v>
      </c>
      <c r="AL116" s="246" t="s">
        <v>61</v>
      </c>
      <c r="AM116" s="246" t="s">
        <v>61</v>
      </c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186"/>
      <c r="BN116" s="186"/>
      <c r="BO116" s="186"/>
      <c r="BP116" s="186"/>
      <c r="BQ116" s="186"/>
      <c r="BR116" s="186"/>
      <c r="BS116" s="186"/>
      <c r="BT116" s="186"/>
      <c r="BU116" s="186"/>
      <c r="BV116" s="186"/>
      <c r="BW116" s="186"/>
      <c r="BX116" s="186"/>
      <c r="BY116" s="186"/>
      <c r="BZ116" s="186"/>
      <c r="CA116" s="186"/>
      <c r="CB116" s="186"/>
      <c r="CC116" s="186"/>
      <c r="CD116" s="186"/>
      <c r="CE116" s="186"/>
      <c r="CF116" s="186"/>
      <c r="CG116" s="186"/>
      <c r="CH116" s="186"/>
      <c r="CI116" s="186"/>
      <c r="CJ116" s="186"/>
      <c r="CK116" s="186"/>
      <c r="CL116" s="186"/>
      <c r="CM116" s="186"/>
      <c r="CN116" s="186"/>
      <c r="CO116" s="186"/>
      <c r="CP116" s="186"/>
      <c r="CQ116" s="186"/>
      <c r="CR116" s="186"/>
      <c r="CS116" s="186"/>
      <c r="CT116" s="186"/>
      <c r="CU116" s="186"/>
      <c r="CV116" s="186"/>
    </row>
    <row r="117" spans="1:100" s="13" customFormat="1" ht="12.75" hidden="1" x14ac:dyDescent="0.2">
      <c r="A117" s="186"/>
      <c r="B117" s="83" t="s">
        <v>128</v>
      </c>
      <c r="C117" s="12"/>
      <c r="D117" s="365"/>
      <c r="E117" s="48"/>
      <c r="F117" s="110"/>
      <c r="G117" s="109">
        <f t="shared" ref="G117:G122" si="18">D117</f>
        <v>0</v>
      </c>
      <c r="H117" s="107"/>
      <c r="I117" s="107"/>
      <c r="J117" s="107"/>
      <c r="K117" s="107"/>
      <c r="L117" s="107"/>
      <c r="M117" s="107"/>
      <c r="N117" s="370"/>
      <c r="O117" s="287"/>
      <c r="P117" s="287"/>
      <c r="Q117" s="287"/>
      <c r="R117" s="182"/>
      <c r="S117" s="278">
        <f t="shared" si="16"/>
        <v>0</v>
      </c>
      <c r="T117" s="182"/>
      <c r="U117" s="182"/>
      <c r="V117" s="246" t="s">
        <v>61</v>
      </c>
      <c r="W117" s="246" t="s">
        <v>61</v>
      </c>
      <c r="X117" s="246" t="s">
        <v>61</v>
      </c>
      <c r="Y117" s="246" t="s">
        <v>61</v>
      </c>
      <c r="Z117" s="246" t="s">
        <v>60</v>
      </c>
      <c r="AA117" s="246" t="s">
        <v>61</v>
      </c>
      <c r="AB117" s="246" t="s">
        <v>61</v>
      </c>
      <c r="AC117" s="246" t="s">
        <v>61</v>
      </c>
      <c r="AD117" s="246" t="s">
        <v>61</v>
      </c>
      <c r="AE117" s="246" t="s">
        <v>61</v>
      </c>
      <c r="AF117" s="246" t="s">
        <v>60</v>
      </c>
      <c r="AG117" s="246" t="s">
        <v>61</v>
      </c>
      <c r="AH117" s="246" t="s">
        <v>61</v>
      </c>
      <c r="AI117" s="246" t="s">
        <v>61</v>
      </c>
      <c r="AJ117" s="246" t="s">
        <v>61</v>
      </c>
      <c r="AK117" s="246" t="s">
        <v>61</v>
      </c>
      <c r="AL117" s="246" t="s">
        <v>61</v>
      </c>
      <c r="AM117" s="246" t="s">
        <v>61</v>
      </c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86"/>
      <c r="BZ117" s="186"/>
      <c r="CA117" s="186"/>
      <c r="CB117" s="186"/>
      <c r="CC117" s="186"/>
      <c r="CD117" s="186"/>
      <c r="CE117" s="186"/>
      <c r="CF117" s="186"/>
      <c r="CG117" s="186"/>
      <c r="CH117" s="186"/>
      <c r="CI117" s="186"/>
      <c r="CJ117" s="186"/>
      <c r="CK117" s="186"/>
      <c r="CL117" s="186"/>
      <c r="CM117" s="186"/>
      <c r="CN117" s="186"/>
      <c r="CO117" s="186"/>
      <c r="CP117" s="186"/>
      <c r="CQ117" s="186"/>
      <c r="CR117" s="186"/>
      <c r="CS117" s="186"/>
      <c r="CT117" s="186"/>
      <c r="CU117" s="186"/>
      <c r="CV117" s="186"/>
    </row>
    <row r="118" spans="1:100" s="13" customFormat="1" ht="12.75" x14ac:dyDescent="0.2">
      <c r="A118" s="186"/>
      <c r="B118" s="83" t="s">
        <v>90</v>
      </c>
      <c r="C118" s="12"/>
      <c r="D118" s="183"/>
      <c r="E118" s="48"/>
      <c r="F118" s="110"/>
      <c r="G118" s="109">
        <f t="shared" si="18"/>
        <v>0</v>
      </c>
      <c r="H118" s="107"/>
      <c r="I118" s="107"/>
      <c r="J118" s="107"/>
      <c r="K118" s="107"/>
      <c r="L118" s="107"/>
      <c r="M118" s="107"/>
      <c r="N118" s="282"/>
      <c r="O118" s="287"/>
      <c r="P118" s="287"/>
      <c r="Q118" s="287"/>
      <c r="R118" s="182"/>
      <c r="S118" s="299">
        <f t="shared" si="16"/>
        <v>0</v>
      </c>
      <c r="T118" s="182"/>
      <c r="U118" s="182"/>
      <c r="V118" s="245" t="s">
        <v>60</v>
      </c>
      <c r="W118" s="246" t="s">
        <v>60</v>
      </c>
      <c r="X118" s="246" t="s">
        <v>60</v>
      </c>
      <c r="Y118" s="246" t="s">
        <v>60</v>
      </c>
      <c r="Z118" s="246" t="s">
        <v>60</v>
      </c>
      <c r="AA118" s="246" t="s">
        <v>60</v>
      </c>
      <c r="AB118" s="246" t="s">
        <v>60</v>
      </c>
      <c r="AC118" s="246" t="s">
        <v>60</v>
      </c>
      <c r="AD118" s="246" t="s">
        <v>60</v>
      </c>
      <c r="AE118" s="246" t="s">
        <v>60</v>
      </c>
      <c r="AF118" s="246" t="s">
        <v>60</v>
      </c>
      <c r="AG118" s="246" t="s">
        <v>60</v>
      </c>
      <c r="AH118" s="246" t="s">
        <v>61</v>
      </c>
      <c r="AI118" s="246" t="s">
        <v>60</v>
      </c>
      <c r="AJ118" s="246" t="s">
        <v>61</v>
      </c>
      <c r="AK118" s="246" t="s">
        <v>61</v>
      </c>
      <c r="AL118" s="246" t="s">
        <v>60</v>
      </c>
      <c r="AM118" s="246" t="s">
        <v>60</v>
      </c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186"/>
      <c r="CB118" s="186"/>
      <c r="CC118" s="186"/>
      <c r="CD118" s="186"/>
      <c r="CE118" s="186"/>
      <c r="CF118" s="186"/>
      <c r="CG118" s="186"/>
      <c r="CH118" s="186"/>
      <c r="CI118" s="186"/>
      <c r="CJ118" s="186"/>
      <c r="CK118" s="186"/>
      <c r="CL118" s="186"/>
      <c r="CM118" s="186"/>
      <c r="CN118" s="186"/>
      <c r="CO118" s="186"/>
      <c r="CP118" s="186"/>
      <c r="CQ118" s="186"/>
      <c r="CR118" s="186"/>
      <c r="CS118" s="186"/>
      <c r="CT118" s="186"/>
      <c r="CU118" s="186"/>
      <c r="CV118" s="186"/>
    </row>
    <row r="119" spans="1:100" s="13" customFormat="1" ht="12.75" x14ac:dyDescent="0.2">
      <c r="A119" s="186"/>
      <c r="B119" s="83" t="s">
        <v>76</v>
      </c>
      <c r="C119" s="12"/>
      <c r="D119" s="183"/>
      <c r="E119" s="48"/>
      <c r="F119" s="110"/>
      <c r="G119" s="109">
        <f t="shared" si="18"/>
        <v>0</v>
      </c>
      <c r="H119" s="107"/>
      <c r="I119" s="107"/>
      <c r="J119" s="107"/>
      <c r="K119" s="107"/>
      <c r="L119" s="107"/>
      <c r="M119" s="107"/>
      <c r="N119" s="282"/>
      <c r="O119" s="287"/>
      <c r="P119" s="287"/>
      <c r="Q119" s="287"/>
      <c r="R119" s="182"/>
      <c r="S119" s="299">
        <f t="shared" si="16"/>
        <v>0</v>
      </c>
      <c r="T119" s="182"/>
      <c r="U119" s="182"/>
      <c r="V119" s="245" t="s">
        <v>60</v>
      </c>
      <c r="W119" s="246" t="s">
        <v>60</v>
      </c>
      <c r="X119" s="246" t="s">
        <v>60</v>
      </c>
      <c r="Y119" s="246" t="s">
        <v>60</v>
      </c>
      <c r="Z119" s="246" t="s">
        <v>60</v>
      </c>
      <c r="AA119" s="246" t="s">
        <v>60</v>
      </c>
      <c r="AB119" s="246" t="s">
        <v>60</v>
      </c>
      <c r="AC119" s="246" t="s">
        <v>60</v>
      </c>
      <c r="AD119" s="246" t="s">
        <v>60</v>
      </c>
      <c r="AE119" s="246" t="s">
        <v>60</v>
      </c>
      <c r="AF119" s="246" t="s">
        <v>60</v>
      </c>
      <c r="AG119" s="246" t="s">
        <v>60</v>
      </c>
      <c r="AH119" s="246" t="s">
        <v>61</v>
      </c>
      <c r="AI119" s="246" t="s">
        <v>60</v>
      </c>
      <c r="AJ119" s="246" t="s">
        <v>61</v>
      </c>
      <c r="AK119" s="246" t="s">
        <v>61</v>
      </c>
      <c r="AL119" s="246" t="s">
        <v>60</v>
      </c>
      <c r="AM119" s="246" t="s">
        <v>60</v>
      </c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  <c r="BM119" s="186"/>
      <c r="BN119" s="186"/>
      <c r="BO119" s="186"/>
      <c r="BP119" s="186"/>
      <c r="BQ119" s="186"/>
      <c r="BR119" s="186"/>
      <c r="BS119" s="186"/>
      <c r="BT119" s="186"/>
      <c r="BU119" s="186"/>
      <c r="BV119" s="186"/>
      <c r="BW119" s="186"/>
      <c r="BX119" s="186"/>
      <c r="BY119" s="186"/>
      <c r="BZ119" s="186"/>
      <c r="CA119" s="186"/>
      <c r="CB119" s="186"/>
      <c r="CC119" s="186"/>
      <c r="CD119" s="186"/>
      <c r="CE119" s="186"/>
      <c r="CF119" s="186"/>
      <c r="CG119" s="186"/>
      <c r="CH119" s="186"/>
      <c r="CI119" s="186"/>
      <c r="CJ119" s="186"/>
      <c r="CK119" s="186"/>
      <c r="CL119" s="186"/>
      <c r="CM119" s="186"/>
      <c r="CN119" s="186"/>
      <c r="CO119" s="186"/>
      <c r="CP119" s="186"/>
      <c r="CQ119" s="186"/>
      <c r="CR119" s="186"/>
      <c r="CS119" s="186"/>
      <c r="CT119" s="186"/>
      <c r="CU119" s="186"/>
      <c r="CV119" s="186"/>
    </row>
    <row r="120" spans="1:100" s="13" customFormat="1" ht="12.75" x14ac:dyDescent="0.2">
      <c r="A120" s="186"/>
      <c r="B120" s="83" t="s">
        <v>136</v>
      </c>
      <c r="C120" s="12"/>
      <c r="D120" s="183"/>
      <c r="E120" s="48"/>
      <c r="F120" s="110"/>
      <c r="G120" s="109">
        <f t="shared" si="18"/>
        <v>0</v>
      </c>
      <c r="H120" s="107"/>
      <c r="I120" s="107"/>
      <c r="J120" s="107"/>
      <c r="K120" s="107"/>
      <c r="L120" s="107"/>
      <c r="M120" s="107"/>
      <c r="N120" s="282"/>
      <c r="O120" s="287"/>
      <c r="P120" s="287"/>
      <c r="Q120" s="287"/>
      <c r="R120" s="182"/>
      <c r="S120" s="299">
        <f t="shared" si="16"/>
        <v>0</v>
      </c>
      <c r="T120" s="182"/>
      <c r="U120" s="182"/>
      <c r="V120" s="245" t="s">
        <v>60</v>
      </c>
      <c r="W120" s="246" t="s">
        <v>61</v>
      </c>
      <c r="X120" s="246" t="s">
        <v>60</v>
      </c>
      <c r="Y120" s="246" t="s">
        <v>60</v>
      </c>
      <c r="Z120" s="246" t="s">
        <v>60</v>
      </c>
      <c r="AA120" s="246" t="s">
        <v>60</v>
      </c>
      <c r="AB120" s="246" t="s">
        <v>60</v>
      </c>
      <c r="AC120" s="246" t="s">
        <v>60</v>
      </c>
      <c r="AD120" s="246" t="s">
        <v>61</v>
      </c>
      <c r="AE120" s="246" t="s">
        <v>60</v>
      </c>
      <c r="AF120" s="246" t="s">
        <v>60</v>
      </c>
      <c r="AG120" s="246" t="s">
        <v>60</v>
      </c>
      <c r="AH120" s="246" t="s">
        <v>61</v>
      </c>
      <c r="AI120" s="246" t="s">
        <v>60</v>
      </c>
      <c r="AJ120" s="246" t="s">
        <v>60</v>
      </c>
      <c r="AK120" s="246" t="s">
        <v>60</v>
      </c>
      <c r="AL120" s="246" t="s">
        <v>60</v>
      </c>
      <c r="AM120" s="246" t="s">
        <v>60</v>
      </c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6"/>
      <c r="BQ120" s="186"/>
      <c r="BR120" s="186"/>
      <c r="BS120" s="186"/>
      <c r="BT120" s="186"/>
      <c r="BU120" s="186"/>
      <c r="BV120" s="186"/>
      <c r="BW120" s="186"/>
      <c r="BX120" s="186"/>
      <c r="BY120" s="186"/>
      <c r="BZ120" s="186"/>
      <c r="CA120" s="186"/>
      <c r="CB120" s="186"/>
      <c r="CC120" s="186"/>
      <c r="CD120" s="186"/>
      <c r="CE120" s="186"/>
      <c r="CF120" s="186"/>
      <c r="CG120" s="186"/>
      <c r="CH120" s="186"/>
      <c r="CI120" s="186"/>
      <c r="CJ120" s="186"/>
      <c r="CK120" s="186"/>
      <c r="CL120" s="186"/>
      <c r="CM120" s="186"/>
      <c r="CN120" s="186"/>
      <c r="CO120" s="186"/>
      <c r="CP120" s="186"/>
      <c r="CQ120" s="186"/>
      <c r="CR120" s="186"/>
      <c r="CS120" s="186"/>
      <c r="CT120" s="186"/>
      <c r="CU120" s="186"/>
      <c r="CV120" s="186"/>
    </row>
    <row r="121" spans="1:100" s="13" customFormat="1" ht="12.75" customHeight="1" x14ac:dyDescent="0.2">
      <c r="A121" s="186"/>
      <c r="B121" s="83" t="s">
        <v>37</v>
      </c>
      <c r="C121" s="12"/>
      <c r="D121" s="268">
        <f>'Beiblatt Gemeinkosten'!D97</f>
        <v>0</v>
      </c>
      <c r="E121" s="48"/>
      <c r="F121" s="110"/>
      <c r="G121" s="109">
        <f t="shared" si="18"/>
        <v>0</v>
      </c>
      <c r="H121" s="107"/>
      <c r="I121" s="107"/>
      <c r="J121" s="107"/>
      <c r="K121" s="107"/>
      <c r="L121" s="107"/>
      <c r="M121" s="107"/>
      <c r="N121" s="85" t="s">
        <v>42</v>
      </c>
      <c r="O121" s="287"/>
      <c r="P121" s="287"/>
      <c r="Q121" s="287"/>
      <c r="R121" s="182"/>
      <c r="S121" s="299">
        <f t="shared" si="16"/>
        <v>0</v>
      </c>
      <c r="T121" s="182"/>
      <c r="U121" s="182"/>
      <c r="V121" s="245" t="s">
        <v>60</v>
      </c>
      <c r="W121" s="246" t="s">
        <v>60</v>
      </c>
      <c r="X121" s="246" t="s">
        <v>60</v>
      </c>
      <c r="Y121" s="246" t="s">
        <v>60</v>
      </c>
      <c r="Z121" s="246" t="s">
        <v>60</v>
      </c>
      <c r="AA121" s="246" t="s">
        <v>60</v>
      </c>
      <c r="AB121" s="246" t="s">
        <v>60</v>
      </c>
      <c r="AC121" s="246" t="s">
        <v>60</v>
      </c>
      <c r="AD121" s="246" t="s">
        <v>60</v>
      </c>
      <c r="AE121" s="246" t="s">
        <v>60</v>
      </c>
      <c r="AF121" s="246" t="s">
        <v>60</v>
      </c>
      <c r="AG121" s="246" t="s">
        <v>60</v>
      </c>
      <c r="AH121" s="246" t="s">
        <v>60</v>
      </c>
      <c r="AI121" s="246" t="s">
        <v>60</v>
      </c>
      <c r="AJ121" s="246" t="s">
        <v>60</v>
      </c>
      <c r="AK121" s="246" t="s">
        <v>60</v>
      </c>
      <c r="AL121" s="246" t="s">
        <v>60</v>
      </c>
      <c r="AM121" s="246" t="s">
        <v>60</v>
      </c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86"/>
      <c r="BQ121" s="186"/>
      <c r="BR121" s="186"/>
      <c r="BS121" s="186"/>
      <c r="BT121" s="186"/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186"/>
      <c r="CG121" s="186"/>
      <c r="CH121" s="186"/>
      <c r="CI121" s="186"/>
      <c r="CJ121" s="186"/>
      <c r="CK121" s="186"/>
      <c r="CL121" s="186"/>
      <c r="CM121" s="186"/>
      <c r="CN121" s="186"/>
      <c r="CO121" s="186"/>
      <c r="CP121" s="186"/>
      <c r="CQ121" s="186"/>
      <c r="CR121" s="186"/>
      <c r="CS121" s="186"/>
      <c r="CT121" s="186"/>
      <c r="CU121" s="186"/>
      <c r="CV121" s="186"/>
    </row>
    <row r="122" spans="1:100" s="13" customFormat="1" ht="13.5" thickBot="1" x14ac:dyDescent="0.25">
      <c r="A122" s="186"/>
      <c r="B122" s="57" t="s">
        <v>32</v>
      </c>
      <c r="C122" s="285"/>
      <c r="D122" s="355"/>
      <c r="E122" s="286"/>
      <c r="F122" s="283"/>
      <c r="G122" s="272">
        <f t="shared" si="18"/>
        <v>0</v>
      </c>
      <c r="H122" s="107"/>
      <c r="I122" s="107"/>
      <c r="J122" s="107"/>
      <c r="K122" s="107"/>
      <c r="L122" s="107"/>
      <c r="M122" s="107"/>
      <c r="N122" s="242"/>
      <c r="O122" s="122"/>
      <c r="P122" s="122"/>
      <c r="Q122" s="122"/>
      <c r="R122" s="182"/>
      <c r="S122" s="300">
        <f t="shared" si="16"/>
        <v>0</v>
      </c>
      <c r="T122" s="182"/>
      <c r="U122" s="182"/>
      <c r="V122" s="245" t="s">
        <v>60</v>
      </c>
      <c r="W122" s="246" t="s">
        <v>60</v>
      </c>
      <c r="X122" s="246" t="s">
        <v>60</v>
      </c>
      <c r="Y122" s="246" t="s">
        <v>60</v>
      </c>
      <c r="Z122" s="246" t="s">
        <v>60</v>
      </c>
      <c r="AA122" s="246" t="s">
        <v>60</v>
      </c>
      <c r="AB122" s="246" t="s">
        <v>60</v>
      </c>
      <c r="AC122" s="246" t="s">
        <v>60</v>
      </c>
      <c r="AD122" s="246" t="s">
        <v>60</v>
      </c>
      <c r="AE122" s="246" t="s">
        <v>60</v>
      </c>
      <c r="AF122" s="246" t="s">
        <v>60</v>
      </c>
      <c r="AG122" s="246" t="s">
        <v>60</v>
      </c>
      <c r="AH122" s="246" t="s">
        <v>60</v>
      </c>
      <c r="AI122" s="246" t="s">
        <v>60</v>
      </c>
      <c r="AJ122" s="246" t="s">
        <v>60</v>
      </c>
      <c r="AK122" s="246" t="s">
        <v>60</v>
      </c>
      <c r="AL122" s="246" t="s">
        <v>60</v>
      </c>
      <c r="AM122" s="246" t="s">
        <v>60</v>
      </c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86"/>
      <c r="BQ122" s="186"/>
      <c r="BR122" s="186"/>
      <c r="BS122" s="186"/>
      <c r="BT122" s="186"/>
      <c r="BU122" s="186"/>
      <c r="BV122" s="186"/>
      <c r="BW122" s="186"/>
      <c r="BX122" s="186"/>
      <c r="BY122" s="186"/>
      <c r="BZ122" s="186"/>
      <c r="CA122" s="186"/>
      <c r="CB122" s="186"/>
      <c r="CC122" s="186"/>
      <c r="CD122" s="186"/>
      <c r="CE122" s="186"/>
      <c r="CF122" s="186"/>
      <c r="CG122" s="186"/>
      <c r="CH122" s="186"/>
      <c r="CI122" s="186"/>
      <c r="CJ122" s="186"/>
      <c r="CK122" s="186"/>
      <c r="CL122" s="186"/>
      <c r="CM122" s="186"/>
      <c r="CN122" s="186"/>
      <c r="CO122" s="186"/>
      <c r="CP122" s="186"/>
      <c r="CQ122" s="186"/>
      <c r="CR122" s="186"/>
      <c r="CS122" s="186"/>
      <c r="CT122" s="186"/>
      <c r="CU122" s="186"/>
      <c r="CV122" s="186"/>
    </row>
    <row r="123" spans="1:100" s="13" customFormat="1" ht="18" customHeight="1" x14ac:dyDescent="0.2">
      <c r="A123" s="186"/>
      <c r="B123" s="189"/>
      <c r="C123" s="5"/>
      <c r="D123" s="68"/>
      <c r="E123" s="64"/>
      <c r="F123" s="68"/>
      <c r="G123" s="68"/>
      <c r="H123" s="68"/>
      <c r="I123" s="68"/>
      <c r="J123" s="68"/>
      <c r="K123" s="68"/>
      <c r="L123" s="68"/>
      <c r="M123" s="68"/>
      <c r="N123" s="28"/>
      <c r="O123" s="28"/>
      <c r="P123" s="28"/>
      <c r="Q123" s="28"/>
      <c r="R123" s="186"/>
      <c r="S123" s="58"/>
      <c r="T123" s="186"/>
      <c r="U123" s="186"/>
      <c r="V123" s="49"/>
      <c r="W123" s="181"/>
      <c r="X123" s="186"/>
      <c r="Y123" s="186"/>
      <c r="Z123" s="186"/>
      <c r="AA123" s="186"/>
      <c r="AB123" s="186"/>
      <c r="AC123" s="186"/>
      <c r="AD123" s="186"/>
      <c r="AE123" s="186"/>
      <c r="AF123" s="190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  <c r="BN123" s="186"/>
      <c r="BO123" s="186"/>
      <c r="BP123" s="186"/>
      <c r="BQ123" s="186"/>
      <c r="BR123" s="186"/>
      <c r="BS123" s="186"/>
      <c r="BT123" s="186"/>
      <c r="BU123" s="186"/>
      <c r="BV123" s="186"/>
      <c r="BW123" s="186"/>
      <c r="BX123" s="186"/>
      <c r="BY123" s="186"/>
      <c r="BZ123" s="186"/>
      <c r="CA123" s="186"/>
      <c r="CB123" s="186"/>
      <c r="CC123" s="186"/>
      <c r="CD123" s="186"/>
      <c r="CE123" s="186"/>
      <c r="CF123" s="186"/>
      <c r="CG123" s="186"/>
      <c r="CH123" s="186"/>
      <c r="CI123" s="186"/>
      <c r="CJ123" s="186"/>
      <c r="CK123" s="186"/>
      <c r="CL123" s="186"/>
      <c r="CM123" s="186"/>
      <c r="CN123" s="186"/>
      <c r="CO123" s="186"/>
      <c r="CP123" s="186"/>
      <c r="CQ123" s="186"/>
      <c r="CR123" s="186"/>
      <c r="CS123" s="186"/>
      <c r="CT123" s="186"/>
      <c r="CU123" s="186"/>
      <c r="CV123" s="186"/>
    </row>
    <row r="124" spans="1:100" x14ac:dyDescent="0.25">
      <c r="A124" s="10"/>
      <c r="B124" s="10"/>
      <c r="C124" s="10"/>
      <c r="G124" s="24"/>
      <c r="H124" s="24"/>
      <c r="I124" s="24"/>
      <c r="J124" s="24"/>
      <c r="K124" s="24"/>
      <c r="L124" s="24"/>
      <c r="M124" s="24"/>
      <c r="N124" s="45"/>
      <c r="R124" s="35"/>
      <c r="S124" s="126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93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5">
      <c r="A125" s="10"/>
      <c r="B125" s="10"/>
      <c r="C125" s="10"/>
      <c r="N125" s="34"/>
      <c r="R125" s="35"/>
      <c r="S125" s="126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93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5">
      <c r="A126" s="10"/>
      <c r="B126" s="10"/>
      <c r="C126" s="10"/>
      <c r="N126" s="34"/>
      <c r="R126" s="35"/>
      <c r="S126" s="126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93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5">
      <c r="A127" s="10"/>
      <c r="B127" s="10"/>
      <c r="C127" s="10"/>
      <c r="N127" s="34"/>
      <c r="R127" s="35"/>
      <c r="S127" s="126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93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5">
      <c r="A128" s="10"/>
      <c r="B128" s="10"/>
      <c r="C128" s="10"/>
      <c r="N128" s="34"/>
      <c r="R128" s="35"/>
      <c r="S128" s="126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93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5">
      <c r="A129" s="10"/>
      <c r="B129" s="10"/>
      <c r="C129" s="10"/>
      <c r="N129" s="34"/>
      <c r="R129" s="35"/>
      <c r="S129" s="126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93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5">
      <c r="A130" s="10"/>
      <c r="B130" s="10"/>
      <c r="C130" s="10"/>
      <c r="N130" s="34"/>
      <c r="R130" s="35"/>
      <c r="S130" s="126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93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5">
      <c r="A131" s="10"/>
      <c r="B131" s="10"/>
      <c r="C131" s="10"/>
      <c r="N131" s="34"/>
      <c r="R131" s="35"/>
      <c r="S131" s="126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93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5">
      <c r="A132" s="10"/>
      <c r="B132" s="10"/>
      <c r="C132" s="10"/>
      <c r="N132" s="34"/>
      <c r="R132" s="35"/>
      <c r="S132" s="126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93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5">
      <c r="A133" s="10"/>
      <c r="B133" s="10"/>
      <c r="C133" s="10"/>
      <c r="N133" s="34"/>
      <c r="R133" s="35"/>
      <c r="S133" s="126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3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5">
      <c r="A134" s="10"/>
      <c r="B134" s="10"/>
      <c r="C134" s="10"/>
      <c r="N134" s="34"/>
      <c r="R134" s="35"/>
      <c r="S134" s="126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3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5">
      <c r="A135" s="10"/>
      <c r="B135" s="10"/>
      <c r="C135" s="10"/>
      <c r="N135" s="34"/>
      <c r="R135" s="35"/>
      <c r="S135" s="126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3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5">
      <c r="A136" s="10"/>
      <c r="B136" s="10"/>
      <c r="C136" s="10"/>
      <c r="N136" s="34"/>
      <c r="R136" s="35"/>
      <c r="S136" s="126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3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5">
      <c r="A137" s="10"/>
      <c r="B137" s="10"/>
      <c r="C137" s="10"/>
      <c r="N137" s="34"/>
      <c r="R137" s="35"/>
      <c r="S137" s="126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3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5">
      <c r="A138" s="10"/>
      <c r="B138" s="10"/>
      <c r="C138" s="10"/>
      <c r="N138" s="34"/>
      <c r="R138" s="35"/>
      <c r="S138" s="126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3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5">
      <c r="A139" s="10"/>
      <c r="B139" s="10"/>
      <c r="C139" s="10"/>
      <c r="N139" s="34"/>
      <c r="R139" s="35"/>
      <c r="S139" s="126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3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5">
      <c r="A140" s="10"/>
      <c r="B140" s="10"/>
      <c r="C140" s="10"/>
      <c r="N140" s="34"/>
      <c r="R140" s="35"/>
      <c r="S140" s="126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3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5">
      <c r="A141" s="10"/>
      <c r="B141" s="10"/>
      <c r="C141" s="10"/>
      <c r="N141" s="34"/>
      <c r="R141" s="35"/>
      <c r="S141" s="126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93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5">
      <c r="A142" s="10"/>
      <c r="B142" s="10"/>
      <c r="C142" s="10"/>
      <c r="N142" s="34"/>
      <c r="R142" s="35"/>
      <c r="S142" s="126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3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5">
      <c r="A143" s="10"/>
      <c r="B143" s="10"/>
      <c r="C143" s="10"/>
      <c r="N143" s="34"/>
      <c r="R143" s="35"/>
      <c r="S143" s="126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93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5">
      <c r="A144" s="10"/>
      <c r="B144" s="10"/>
      <c r="C144" s="10"/>
      <c r="N144" s="34"/>
      <c r="R144" s="35"/>
      <c r="S144" s="126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93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5">
      <c r="A145" s="10"/>
      <c r="B145" s="10"/>
      <c r="C145" s="10"/>
      <c r="N145" s="34"/>
      <c r="R145" s="35"/>
      <c r="S145" s="126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93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5">
      <c r="A146" s="10"/>
      <c r="B146" s="10"/>
      <c r="C146" s="10"/>
      <c r="N146" s="34"/>
      <c r="R146" s="35"/>
      <c r="S146" s="126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93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5">
      <c r="A147" s="10"/>
      <c r="B147" s="10"/>
      <c r="C147" s="10"/>
      <c r="N147" s="34"/>
      <c r="R147" s="35"/>
      <c r="S147" s="126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93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5">
      <c r="A148" s="10"/>
      <c r="B148" s="10"/>
      <c r="C148" s="10"/>
      <c r="N148" s="34"/>
      <c r="R148" s="35"/>
      <c r="S148" s="126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93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5">
      <c r="A149" s="10"/>
      <c r="B149" s="10"/>
      <c r="C149" s="10"/>
      <c r="N149" s="34"/>
      <c r="R149" s="35"/>
      <c r="S149" s="126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93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5">
      <c r="A150" s="10"/>
      <c r="B150" s="10"/>
      <c r="C150" s="10"/>
      <c r="N150" s="34"/>
      <c r="R150" s="35"/>
      <c r="S150" s="126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3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5">
      <c r="A151" s="10"/>
      <c r="B151" s="10"/>
      <c r="C151" s="10"/>
      <c r="N151" s="34"/>
      <c r="R151" s="35"/>
      <c r="S151" s="126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93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5">
      <c r="A152" s="10"/>
      <c r="B152" s="10"/>
      <c r="C152" s="10"/>
      <c r="N152" s="34"/>
      <c r="R152" s="35"/>
      <c r="S152" s="126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3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5">
      <c r="A153" s="10"/>
      <c r="B153" s="10"/>
      <c r="C153" s="10"/>
      <c r="N153" s="34"/>
      <c r="R153" s="35"/>
      <c r="S153" s="126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93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5">
      <c r="A154" s="10"/>
      <c r="B154" s="10"/>
      <c r="C154" s="10"/>
      <c r="N154" s="34"/>
      <c r="R154" s="35"/>
      <c r="S154" s="126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93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5">
      <c r="A155" s="10"/>
      <c r="B155" s="10"/>
      <c r="C155" s="10"/>
      <c r="N155" s="34"/>
      <c r="R155" s="35"/>
      <c r="S155" s="126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93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5">
      <c r="A156" s="10"/>
      <c r="B156" s="10"/>
      <c r="C156" s="10"/>
      <c r="N156" s="34"/>
      <c r="R156" s="35"/>
      <c r="S156" s="126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3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5">
      <c r="A157" s="10"/>
      <c r="B157" s="10"/>
      <c r="C157" s="10"/>
      <c r="N157" s="34"/>
      <c r="R157" s="35"/>
      <c r="S157" s="126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93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5">
      <c r="A158" s="10"/>
      <c r="B158" s="10"/>
      <c r="C158" s="10"/>
      <c r="N158" s="34"/>
      <c r="R158" s="35"/>
      <c r="S158" s="126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93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5">
      <c r="A159" s="10"/>
      <c r="B159" s="10"/>
      <c r="C159" s="10"/>
      <c r="N159" s="34"/>
      <c r="R159" s="35"/>
      <c r="S159" s="126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93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5">
      <c r="A160" s="10"/>
      <c r="B160" s="10"/>
      <c r="C160" s="10"/>
      <c r="N160" s="34"/>
      <c r="R160" s="35"/>
      <c r="S160" s="126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3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5">
      <c r="A161" s="10"/>
      <c r="B161" s="10"/>
      <c r="C161" s="10"/>
      <c r="N161" s="34"/>
      <c r="R161" s="35"/>
      <c r="S161" s="126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93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5">
      <c r="A162" s="10"/>
      <c r="B162" s="10"/>
      <c r="C162" s="10"/>
      <c r="N162" s="34"/>
      <c r="R162" s="35"/>
      <c r="S162" s="126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3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5">
      <c r="A163" s="10"/>
      <c r="B163" s="10"/>
      <c r="C163" s="10"/>
      <c r="N163" s="34"/>
      <c r="R163" s="35"/>
      <c r="S163" s="126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3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5">
      <c r="A164" s="10"/>
      <c r="B164" s="10"/>
      <c r="C164" s="10"/>
      <c r="N164" s="34"/>
      <c r="R164" s="35"/>
      <c r="S164" s="126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93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5">
      <c r="A165" s="10"/>
      <c r="B165" s="10"/>
      <c r="C165" s="10"/>
      <c r="N165" s="34"/>
      <c r="R165" s="35"/>
      <c r="S165" s="126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93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5">
      <c r="A166" s="10"/>
      <c r="B166" s="10"/>
      <c r="C166" s="10"/>
      <c r="N166" s="34"/>
      <c r="R166" s="35"/>
      <c r="S166" s="126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93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5">
      <c r="A167" s="10"/>
      <c r="B167" s="10"/>
      <c r="C167" s="10"/>
      <c r="N167" s="34"/>
      <c r="R167" s="35"/>
      <c r="S167" s="126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93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5">
      <c r="A168" s="10"/>
      <c r="B168" s="10"/>
      <c r="C168" s="10"/>
      <c r="N168" s="34"/>
      <c r="R168" s="35"/>
      <c r="S168" s="126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93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5">
      <c r="A169" s="10"/>
      <c r="B169" s="10"/>
      <c r="C169" s="10"/>
      <c r="N169" s="34"/>
      <c r="R169" s="35"/>
      <c r="S169" s="126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93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5">
      <c r="A170" s="10"/>
      <c r="B170" s="10"/>
      <c r="C170" s="10"/>
      <c r="N170" s="34"/>
      <c r="R170" s="35"/>
      <c r="S170" s="126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93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5">
      <c r="A171" s="10"/>
      <c r="B171" s="10"/>
      <c r="C171" s="10"/>
      <c r="N171" s="34"/>
      <c r="R171" s="35"/>
      <c r="S171" s="126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3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5">
      <c r="A172" s="10"/>
      <c r="B172" s="10"/>
      <c r="C172" s="10"/>
      <c r="N172" s="34"/>
      <c r="R172" s="35"/>
      <c r="S172" s="126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93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5">
      <c r="A173" s="10"/>
      <c r="B173" s="10"/>
      <c r="C173" s="10"/>
      <c r="N173" s="34"/>
      <c r="R173" s="35"/>
      <c r="S173" s="126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3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5">
      <c r="A174" s="10"/>
      <c r="B174" s="10"/>
      <c r="C174" s="10"/>
      <c r="N174" s="34"/>
      <c r="R174" s="35"/>
      <c r="S174" s="126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93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5">
      <c r="A175" s="10"/>
      <c r="B175" s="10"/>
      <c r="C175" s="10"/>
      <c r="N175" s="34"/>
      <c r="R175" s="35"/>
      <c r="S175" s="126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3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5">
      <c r="A176" s="10"/>
      <c r="B176" s="10"/>
      <c r="C176" s="10"/>
      <c r="N176" s="34"/>
      <c r="R176" s="35"/>
      <c r="S176" s="126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93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5">
      <c r="A177" s="10"/>
      <c r="B177" s="10"/>
      <c r="C177" s="10"/>
      <c r="N177" s="34"/>
      <c r="R177" s="35"/>
      <c r="S177" s="126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3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5">
      <c r="A178" s="10"/>
      <c r="B178" s="10"/>
      <c r="C178" s="10"/>
      <c r="N178" s="34"/>
      <c r="R178" s="35"/>
      <c r="S178" s="126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3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5">
      <c r="A179" s="10"/>
      <c r="B179" s="10"/>
      <c r="C179" s="10"/>
      <c r="N179" s="34"/>
      <c r="R179" s="35"/>
      <c r="S179" s="126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93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5">
      <c r="A180" s="10"/>
      <c r="B180" s="10"/>
      <c r="C180" s="10"/>
      <c r="N180" s="34"/>
      <c r="R180" s="35"/>
      <c r="S180" s="126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93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5">
      <c r="A181" s="10"/>
      <c r="B181" s="10"/>
      <c r="C181" s="10"/>
      <c r="N181" s="34"/>
      <c r="R181" s="35"/>
      <c r="S181" s="126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93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5">
      <c r="A182" s="10"/>
      <c r="B182" s="10"/>
      <c r="C182" s="10"/>
      <c r="N182" s="34"/>
      <c r="R182" s="35"/>
      <c r="S182" s="126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93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5">
      <c r="A183" s="10"/>
      <c r="B183" s="10"/>
      <c r="C183" s="10"/>
      <c r="N183" s="34"/>
      <c r="R183" s="35"/>
      <c r="S183" s="126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93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5">
      <c r="A184" s="10"/>
      <c r="B184" s="10"/>
      <c r="C184" s="10"/>
      <c r="N184" s="34"/>
      <c r="R184" s="35"/>
      <c r="S184" s="126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93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5">
      <c r="A185" s="10"/>
      <c r="B185" s="10"/>
      <c r="C185" s="10"/>
      <c r="N185" s="34"/>
      <c r="R185" s="35"/>
      <c r="S185" s="126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93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5">
      <c r="A186" s="10"/>
      <c r="B186" s="10"/>
      <c r="C186" s="10"/>
      <c r="N186" s="34"/>
      <c r="R186" s="35"/>
      <c r="S186" s="126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93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5">
      <c r="A187" s="10"/>
      <c r="B187" s="10"/>
      <c r="C187" s="10"/>
      <c r="N187" s="34"/>
      <c r="R187" s="35"/>
      <c r="S187" s="126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93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5">
      <c r="A188" s="10"/>
      <c r="B188" s="10"/>
      <c r="C188" s="10"/>
      <c r="N188" s="34"/>
      <c r="R188" s="35"/>
      <c r="S188" s="126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93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5">
      <c r="A189" s="10"/>
      <c r="B189" s="10"/>
      <c r="C189" s="10"/>
      <c r="N189" s="34"/>
      <c r="R189" s="35"/>
      <c r="S189" s="126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93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5">
      <c r="A190" s="10"/>
      <c r="B190" s="10"/>
      <c r="C190" s="10"/>
      <c r="N190" s="34"/>
      <c r="R190" s="35"/>
      <c r="S190" s="126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93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5">
      <c r="A191" s="10"/>
      <c r="B191" s="10"/>
      <c r="C191" s="10"/>
      <c r="N191" s="34"/>
      <c r="R191" s="35"/>
      <c r="S191" s="126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93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5">
      <c r="A192" s="10"/>
      <c r="B192" s="10"/>
      <c r="C192" s="10"/>
      <c r="N192" s="34"/>
      <c r="R192" s="35"/>
      <c r="S192" s="126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3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5">
      <c r="A193" s="10"/>
      <c r="B193" s="10"/>
      <c r="C193" s="10"/>
      <c r="N193" s="34"/>
      <c r="R193" s="35"/>
      <c r="S193" s="126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3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5">
      <c r="A194" s="10"/>
      <c r="B194" s="10"/>
      <c r="C194" s="10"/>
      <c r="N194" s="34"/>
      <c r="R194" s="35"/>
      <c r="S194" s="126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93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5">
      <c r="A195" s="10"/>
      <c r="B195" s="10"/>
      <c r="C195" s="10"/>
      <c r="N195" s="34"/>
      <c r="R195" s="35"/>
      <c r="S195" s="126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93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5">
      <c r="A196" s="10"/>
      <c r="B196" s="10"/>
      <c r="C196" s="10"/>
      <c r="N196" s="34"/>
      <c r="R196" s="35"/>
      <c r="S196" s="126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3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5">
      <c r="A197" s="10"/>
      <c r="B197" s="10"/>
      <c r="C197" s="10"/>
      <c r="N197" s="34"/>
      <c r="R197" s="35"/>
      <c r="S197" s="126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3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5">
      <c r="A198" s="10"/>
      <c r="B198" s="10"/>
      <c r="C198" s="10"/>
      <c r="N198" s="34"/>
      <c r="R198" s="35"/>
      <c r="S198" s="126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3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5">
      <c r="A199" s="10"/>
      <c r="B199" s="10"/>
      <c r="C199" s="10"/>
      <c r="N199" s="34"/>
      <c r="R199" s="35"/>
      <c r="S199" s="126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93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5">
      <c r="A200" s="10"/>
      <c r="B200" s="10"/>
      <c r="C200" s="10"/>
      <c r="N200" s="34"/>
      <c r="R200" s="35"/>
      <c r="S200" s="126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3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5">
      <c r="A201" s="10"/>
      <c r="B201" s="10"/>
      <c r="C201" s="10"/>
      <c r="N201" s="34"/>
      <c r="R201" s="35"/>
      <c r="S201" s="126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3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5">
      <c r="A202" s="10"/>
      <c r="B202" s="10"/>
      <c r="C202" s="10"/>
      <c r="N202" s="34"/>
      <c r="R202" s="35"/>
      <c r="S202" s="126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93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5">
      <c r="A203" s="10"/>
      <c r="B203" s="10"/>
      <c r="C203" s="10"/>
      <c r="N203" s="34"/>
      <c r="R203" s="35"/>
      <c r="S203" s="126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93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5">
      <c r="A204" s="10"/>
      <c r="B204" s="10"/>
      <c r="C204" s="10"/>
      <c r="N204" s="34"/>
      <c r="R204" s="35"/>
      <c r="S204" s="126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93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5">
      <c r="A205" s="10"/>
      <c r="B205" s="10"/>
      <c r="C205" s="10"/>
      <c r="N205" s="34"/>
      <c r="R205" s="35"/>
      <c r="S205" s="126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93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5">
      <c r="A206" s="10"/>
      <c r="B206" s="10"/>
      <c r="C206" s="10"/>
      <c r="N206" s="34"/>
      <c r="R206" s="35"/>
      <c r="S206" s="126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93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5">
      <c r="A207" s="10"/>
      <c r="B207" s="10"/>
      <c r="C207" s="10"/>
      <c r="N207" s="34"/>
      <c r="R207" s="35"/>
      <c r="S207" s="126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93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5">
      <c r="A208" s="10"/>
      <c r="B208" s="10"/>
      <c r="C208" s="10"/>
      <c r="N208" s="34"/>
      <c r="R208" s="35"/>
      <c r="S208" s="126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3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5">
      <c r="A209" s="10"/>
      <c r="B209" s="10"/>
      <c r="C209" s="10"/>
      <c r="N209" s="34"/>
      <c r="R209" s="35"/>
      <c r="S209" s="126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93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5">
      <c r="A210" s="10"/>
      <c r="B210" s="10"/>
      <c r="C210" s="10"/>
      <c r="N210" s="34"/>
      <c r="R210" s="35"/>
      <c r="S210" s="126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93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5">
      <c r="A211" s="10"/>
      <c r="B211" s="10"/>
      <c r="C211" s="10"/>
      <c r="N211" s="34"/>
      <c r="R211" s="35"/>
      <c r="S211" s="126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93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5">
      <c r="A212" s="10"/>
      <c r="B212" s="10"/>
      <c r="C212" s="10"/>
      <c r="N212" s="34"/>
      <c r="R212" s="35"/>
      <c r="S212" s="126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93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5">
      <c r="A213" s="10"/>
      <c r="B213" s="10"/>
      <c r="C213" s="10"/>
      <c r="N213" s="34"/>
      <c r="R213" s="35"/>
      <c r="S213" s="126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93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5">
      <c r="A214" s="10"/>
      <c r="B214" s="10"/>
      <c r="C214" s="10"/>
      <c r="N214" s="34"/>
      <c r="R214" s="35"/>
      <c r="S214" s="126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93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5">
      <c r="A215" s="10"/>
      <c r="B215" s="10"/>
      <c r="C215" s="10"/>
      <c r="N215" s="34"/>
      <c r="R215" s="35"/>
      <c r="S215" s="126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93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5">
      <c r="A216" s="10"/>
      <c r="B216" s="10"/>
      <c r="C216" s="10"/>
      <c r="N216" s="34"/>
      <c r="R216" s="35"/>
      <c r="S216" s="126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3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5">
      <c r="A217" s="10"/>
      <c r="B217" s="10"/>
      <c r="C217" s="10"/>
      <c r="N217" s="34"/>
      <c r="R217" s="35"/>
      <c r="S217" s="126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3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5">
      <c r="A218" s="10"/>
      <c r="B218" s="10"/>
      <c r="C218" s="10"/>
      <c r="N218" s="34"/>
      <c r="R218" s="35"/>
      <c r="S218" s="126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93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5">
      <c r="A219" s="10"/>
      <c r="B219" s="10"/>
      <c r="C219" s="10"/>
      <c r="N219" s="34"/>
      <c r="R219" s="35"/>
      <c r="S219" s="126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93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5">
      <c r="A220" s="10"/>
      <c r="B220" s="10"/>
      <c r="C220" s="10"/>
      <c r="N220" s="34"/>
      <c r="R220" s="35"/>
      <c r="S220" s="126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93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5">
      <c r="A221" s="10"/>
      <c r="B221" s="10"/>
      <c r="C221" s="10"/>
      <c r="N221" s="34"/>
      <c r="R221" s="35"/>
      <c r="S221" s="126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93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5">
      <c r="A222" s="10"/>
      <c r="B222" s="10"/>
      <c r="C222" s="10"/>
      <c r="N222" s="34"/>
      <c r="R222" s="35"/>
      <c r="S222" s="126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93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5">
      <c r="A223" s="10"/>
      <c r="B223" s="10"/>
      <c r="C223" s="10"/>
      <c r="N223" s="34"/>
      <c r="R223" s="35"/>
      <c r="S223" s="126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93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5">
      <c r="A224" s="10"/>
      <c r="B224" s="10"/>
      <c r="C224" s="10"/>
      <c r="N224" s="34"/>
      <c r="R224" s="35"/>
      <c r="S224" s="126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93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5">
      <c r="A225" s="10"/>
      <c r="B225" s="10"/>
      <c r="C225" s="10"/>
      <c r="N225" s="34"/>
      <c r="R225" s="35"/>
      <c r="S225" s="126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93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5">
      <c r="A226" s="10"/>
      <c r="B226" s="10"/>
      <c r="C226" s="10"/>
      <c r="N226" s="34"/>
      <c r="R226" s="35"/>
      <c r="S226" s="126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93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5">
      <c r="A227" s="10"/>
      <c r="B227" s="10"/>
      <c r="C227" s="10"/>
      <c r="N227" s="34"/>
      <c r="R227" s="35"/>
      <c r="S227" s="126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93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5">
      <c r="A228" s="10"/>
      <c r="B228" s="10"/>
      <c r="C228" s="10"/>
      <c r="N228" s="34"/>
      <c r="R228" s="35"/>
      <c r="S228" s="126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93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5">
      <c r="A229" s="10"/>
      <c r="B229" s="10"/>
      <c r="C229" s="10"/>
      <c r="N229" s="34"/>
      <c r="R229" s="35"/>
      <c r="S229" s="126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93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5">
      <c r="A230" s="10"/>
      <c r="B230" s="10"/>
      <c r="C230" s="10"/>
      <c r="N230" s="34"/>
      <c r="R230" s="35"/>
      <c r="S230" s="126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93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5">
      <c r="A231" s="10"/>
      <c r="B231" s="10"/>
      <c r="C231" s="10"/>
      <c r="N231" s="34"/>
      <c r="R231" s="35"/>
      <c r="S231" s="126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93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5">
      <c r="A232" s="10"/>
      <c r="B232" s="10"/>
      <c r="C232" s="10"/>
      <c r="N232" s="34"/>
      <c r="R232" s="35"/>
      <c r="S232" s="126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93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5">
      <c r="A233" s="10"/>
      <c r="B233" s="10"/>
      <c r="C233" s="10"/>
      <c r="N233" s="34"/>
      <c r="R233" s="35"/>
      <c r="S233" s="126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93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5">
      <c r="A234" s="10"/>
      <c r="B234" s="10"/>
      <c r="C234" s="10"/>
      <c r="N234" s="34"/>
      <c r="R234" s="35"/>
      <c r="S234" s="126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93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5">
      <c r="A235" s="10"/>
      <c r="B235" s="10"/>
      <c r="C235" s="10"/>
      <c r="N235" s="34"/>
      <c r="R235" s="35"/>
      <c r="S235" s="126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93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5">
      <c r="A236" s="10"/>
      <c r="B236" s="10"/>
      <c r="C236" s="10"/>
      <c r="N236" s="34"/>
      <c r="R236" s="35"/>
      <c r="S236" s="126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3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5">
      <c r="A237" s="10"/>
      <c r="B237" s="10"/>
      <c r="C237" s="10"/>
      <c r="N237" s="34"/>
      <c r="R237" s="35"/>
      <c r="S237" s="126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93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5">
      <c r="A238" s="10"/>
      <c r="B238" s="10"/>
      <c r="C238" s="10"/>
      <c r="N238" s="34"/>
      <c r="R238" s="35"/>
      <c r="S238" s="126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93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5">
      <c r="A239" s="10"/>
      <c r="B239" s="10"/>
      <c r="C239" s="10"/>
      <c r="N239" s="34"/>
      <c r="R239" s="35"/>
      <c r="S239" s="126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93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5">
      <c r="A240" s="10"/>
      <c r="B240" s="10"/>
      <c r="C240" s="10"/>
      <c r="N240" s="34"/>
      <c r="R240" s="35"/>
      <c r="S240" s="126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93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5">
      <c r="A241" s="10"/>
      <c r="B241" s="10"/>
      <c r="C241" s="10"/>
      <c r="N241" s="34"/>
      <c r="R241" s="35"/>
      <c r="S241" s="126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93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5">
      <c r="A242" s="10"/>
      <c r="B242" s="10"/>
      <c r="C242" s="10"/>
      <c r="N242" s="34"/>
      <c r="R242" s="35"/>
      <c r="S242" s="126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93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5">
      <c r="A243" s="10"/>
      <c r="B243" s="10"/>
      <c r="C243" s="10"/>
      <c r="N243" s="34"/>
      <c r="R243" s="35"/>
      <c r="S243" s="126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93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5">
      <c r="A244" s="10"/>
      <c r="B244" s="10"/>
      <c r="C244" s="10"/>
      <c r="N244" s="34"/>
      <c r="R244" s="35"/>
      <c r="S244" s="126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93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5">
      <c r="A245" s="10"/>
      <c r="B245" s="10"/>
      <c r="C245" s="10"/>
      <c r="N245" s="34"/>
      <c r="R245" s="35"/>
      <c r="S245" s="126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93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5">
      <c r="A246" s="10"/>
      <c r="B246" s="10"/>
      <c r="C246" s="10"/>
      <c r="N246" s="34"/>
      <c r="R246" s="35"/>
      <c r="S246" s="126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93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5">
      <c r="A247" s="10"/>
      <c r="B247" s="10"/>
      <c r="C247" s="10"/>
      <c r="N247" s="34"/>
      <c r="R247" s="35"/>
      <c r="S247" s="126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93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5">
      <c r="A248" s="10"/>
      <c r="B248" s="10"/>
      <c r="C248" s="10"/>
      <c r="N248" s="34"/>
      <c r="R248" s="35"/>
      <c r="S248" s="126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93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5">
      <c r="A249" s="10"/>
      <c r="B249" s="10"/>
      <c r="C249" s="10"/>
      <c r="N249" s="34"/>
      <c r="R249" s="35"/>
      <c r="S249" s="126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93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5">
      <c r="A250" s="10"/>
      <c r="B250" s="10"/>
      <c r="C250" s="10"/>
      <c r="N250" s="34"/>
      <c r="R250" s="35"/>
      <c r="S250" s="126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93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5">
      <c r="A251" s="10"/>
      <c r="B251" s="10"/>
      <c r="C251" s="10"/>
      <c r="N251" s="34"/>
      <c r="R251" s="35"/>
      <c r="S251" s="126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3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5">
      <c r="A252" s="10"/>
      <c r="B252" s="10"/>
      <c r="C252" s="10"/>
      <c r="N252" s="34"/>
      <c r="R252" s="35"/>
      <c r="S252" s="126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93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5">
      <c r="A253" s="10"/>
      <c r="B253" s="10"/>
      <c r="C253" s="10"/>
      <c r="N253" s="34"/>
      <c r="R253" s="35"/>
      <c r="S253" s="126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93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5">
      <c r="A254" s="10"/>
      <c r="B254" s="10"/>
      <c r="C254" s="10"/>
      <c r="N254" s="34"/>
      <c r="R254" s="35"/>
      <c r="S254" s="126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93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5">
      <c r="A255" s="10"/>
      <c r="B255" s="10"/>
      <c r="C255" s="10"/>
      <c r="N255" s="34"/>
      <c r="R255" s="35"/>
      <c r="S255" s="126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93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5">
      <c r="A256" s="10"/>
      <c r="B256" s="10"/>
      <c r="C256" s="10"/>
      <c r="N256" s="34"/>
      <c r="R256" s="35"/>
      <c r="S256" s="126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93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5">
      <c r="A257" s="10"/>
      <c r="B257" s="10"/>
      <c r="C257" s="10"/>
      <c r="N257" s="34"/>
      <c r="R257" s="35"/>
      <c r="S257" s="126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93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5">
      <c r="A258" s="10"/>
      <c r="B258" s="10"/>
      <c r="C258" s="10"/>
      <c r="N258" s="34"/>
      <c r="R258" s="35"/>
      <c r="S258" s="126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93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5">
      <c r="A259" s="10"/>
      <c r="B259" s="10"/>
      <c r="C259" s="10"/>
      <c r="N259" s="34"/>
      <c r="R259" s="35"/>
      <c r="S259" s="126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93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5">
      <c r="A260" s="10"/>
      <c r="B260" s="10"/>
      <c r="C260" s="10"/>
      <c r="N260" s="34"/>
      <c r="R260" s="35"/>
      <c r="S260" s="126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93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5">
      <c r="A261" s="10"/>
      <c r="B261" s="10"/>
      <c r="C261" s="10"/>
      <c r="N261" s="34"/>
      <c r="R261" s="35"/>
      <c r="S261" s="126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93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5">
      <c r="A262" s="10"/>
      <c r="B262" s="10"/>
      <c r="C262" s="10"/>
      <c r="N262" s="34"/>
      <c r="R262" s="35"/>
      <c r="S262" s="126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3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5">
      <c r="A263" s="10"/>
      <c r="B263" s="10"/>
      <c r="C263" s="10"/>
      <c r="N263" s="34"/>
      <c r="R263" s="35"/>
      <c r="S263" s="126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93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5">
      <c r="A264" s="10"/>
      <c r="B264" s="10"/>
      <c r="C264" s="10"/>
      <c r="N264" s="34"/>
      <c r="R264" s="35"/>
      <c r="S264" s="126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93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5">
      <c r="A265" s="10"/>
      <c r="B265" s="10"/>
      <c r="C265" s="10"/>
      <c r="N265" s="34"/>
      <c r="R265" s="35"/>
      <c r="S265" s="126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93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5">
      <c r="A266" s="10"/>
      <c r="B266" s="10"/>
      <c r="C266" s="10"/>
      <c r="N266" s="34"/>
      <c r="R266" s="35"/>
      <c r="S266" s="126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3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5">
      <c r="A267" s="10"/>
      <c r="B267" s="10"/>
      <c r="C267" s="10"/>
      <c r="N267" s="34"/>
      <c r="R267" s="35"/>
      <c r="S267" s="126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3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5">
      <c r="A268" s="10"/>
      <c r="B268" s="10"/>
      <c r="C268" s="10"/>
      <c r="N268" s="34"/>
      <c r="R268" s="35"/>
      <c r="S268" s="126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93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5">
      <c r="A269" s="10"/>
      <c r="B269" s="10"/>
      <c r="C269" s="10"/>
      <c r="N269" s="34"/>
      <c r="R269" s="35"/>
      <c r="S269" s="126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93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5">
      <c r="A270" s="10"/>
      <c r="B270" s="10"/>
      <c r="C270" s="10"/>
      <c r="N270" s="34"/>
      <c r="R270" s="35"/>
      <c r="S270" s="126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93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5">
      <c r="A271" s="10"/>
      <c r="B271" s="10"/>
      <c r="C271" s="10"/>
      <c r="N271" s="34"/>
      <c r="R271" s="35"/>
      <c r="S271" s="126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93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5">
      <c r="A272" s="10"/>
      <c r="B272" s="10"/>
      <c r="C272" s="10"/>
      <c r="N272" s="34"/>
      <c r="R272" s="35"/>
      <c r="S272" s="126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93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5">
      <c r="A273" s="10"/>
      <c r="B273" s="10"/>
      <c r="C273" s="10"/>
      <c r="N273" s="34"/>
      <c r="R273" s="35"/>
      <c r="S273" s="126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93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5">
      <c r="A274" s="10"/>
      <c r="B274" s="10"/>
      <c r="C274" s="10"/>
      <c r="N274" s="34"/>
      <c r="R274" s="35"/>
      <c r="S274" s="126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93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5">
      <c r="A275" s="10"/>
      <c r="B275" s="10"/>
      <c r="C275" s="10"/>
      <c r="N275" s="34"/>
      <c r="R275" s="35"/>
      <c r="S275" s="126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93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5">
      <c r="A276" s="10"/>
      <c r="B276" s="10"/>
      <c r="C276" s="10"/>
      <c r="N276" s="34"/>
      <c r="R276" s="35"/>
      <c r="S276" s="126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93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5">
      <c r="A277" s="10"/>
      <c r="B277" s="10"/>
      <c r="C277" s="10"/>
      <c r="N277" s="34"/>
      <c r="R277" s="35"/>
      <c r="S277" s="126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93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5">
      <c r="A278" s="10"/>
      <c r="B278" s="10"/>
      <c r="C278" s="10"/>
      <c r="N278" s="34"/>
      <c r="R278" s="35"/>
      <c r="S278" s="126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93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5">
      <c r="A279" s="10"/>
      <c r="B279" s="10"/>
      <c r="C279" s="10"/>
      <c r="N279" s="34"/>
      <c r="R279" s="35"/>
      <c r="S279" s="126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93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5">
      <c r="A280" s="10"/>
      <c r="B280" s="10"/>
      <c r="C280" s="10"/>
      <c r="N280" s="34"/>
      <c r="R280" s="35"/>
      <c r="S280" s="126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93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5">
      <c r="A281" s="10"/>
      <c r="B281" s="10"/>
      <c r="C281" s="10"/>
      <c r="N281" s="34"/>
      <c r="R281" s="35"/>
      <c r="S281" s="126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93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5">
      <c r="A282" s="10"/>
      <c r="B282" s="10"/>
      <c r="C282" s="10"/>
      <c r="N282" s="34"/>
      <c r="R282" s="35"/>
      <c r="S282" s="126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3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5">
      <c r="A283" s="10"/>
      <c r="B283" s="10"/>
      <c r="C283" s="10"/>
      <c r="N283" s="34"/>
      <c r="R283" s="35"/>
      <c r="S283" s="126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93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5">
      <c r="A284" s="10"/>
      <c r="B284" s="10"/>
      <c r="C284" s="10"/>
      <c r="N284" s="34"/>
      <c r="R284" s="35"/>
      <c r="S284" s="126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93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5">
      <c r="A285" s="10"/>
      <c r="B285" s="10"/>
      <c r="C285" s="10"/>
      <c r="N285" s="34"/>
      <c r="R285" s="35"/>
      <c r="S285" s="126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3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5">
      <c r="A286" s="10"/>
      <c r="B286" s="10"/>
      <c r="C286" s="10"/>
      <c r="N286" s="34"/>
      <c r="R286" s="35"/>
      <c r="S286" s="126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3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5">
      <c r="A287" s="10"/>
      <c r="B287" s="10"/>
      <c r="C287" s="10"/>
      <c r="N287" s="34"/>
      <c r="R287" s="35"/>
      <c r="S287" s="126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3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5">
      <c r="A288" s="10"/>
      <c r="B288" s="10"/>
      <c r="C288" s="10"/>
      <c r="N288" s="34"/>
      <c r="R288" s="35"/>
      <c r="S288" s="126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3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5">
      <c r="A289" s="10"/>
      <c r="B289" s="10"/>
      <c r="C289" s="10"/>
      <c r="N289" s="34"/>
      <c r="R289" s="35"/>
      <c r="S289" s="126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3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5">
      <c r="A290" s="10"/>
      <c r="B290" s="10"/>
      <c r="C290" s="10"/>
      <c r="N290" s="34"/>
      <c r="R290" s="35"/>
      <c r="S290" s="126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3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5">
      <c r="A291" s="10"/>
      <c r="B291" s="10"/>
      <c r="C291" s="10"/>
      <c r="N291" s="34"/>
      <c r="R291" s="35"/>
      <c r="S291" s="126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3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5">
      <c r="A292" s="10"/>
      <c r="B292" s="10"/>
      <c r="C292" s="10"/>
      <c r="N292" s="34"/>
      <c r="R292" s="35"/>
      <c r="S292" s="126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93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5">
      <c r="A293" s="10"/>
      <c r="B293" s="10"/>
      <c r="C293" s="10"/>
      <c r="N293" s="34"/>
      <c r="R293" s="35"/>
      <c r="S293" s="126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93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5">
      <c r="A294" s="10"/>
      <c r="B294" s="10"/>
      <c r="C294" s="10"/>
      <c r="N294" s="34"/>
      <c r="R294" s="35"/>
      <c r="S294" s="126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93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5">
      <c r="A295" s="10"/>
      <c r="B295" s="10"/>
      <c r="C295" s="10"/>
      <c r="N295" s="34"/>
      <c r="R295" s="35"/>
      <c r="S295" s="126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93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5">
      <c r="A296" s="10"/>
      <c r="B296" s="10"/>
      <c r="C296" s="10"/>
      <c r="N296" s="34"/>
      <c r="R296" s="35"/>
      <c r="S296" s="126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93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5">
      <c r="A297" s="10"/>
      <c r="B297" s="10"/>
      <c r="C297" s="10"/>
      <c r="N297" s="34"/>
      <c r="R297" s="35"/>
      <c r="S297" s="126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93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5">
      <c r="A298" s="10"/>
      <c r="B298" s="10"/>
      <c r="C298" s="10"/>
      <c r="N298" s="34"/>
      <c r="R298" s="35"/>
      <c r="S298" s="126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93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5">
      <c r="A299" s="10"/>
      <c r="B299" s="10"/>
      <c r="C299" s="10"/>
      <c r="N299" s="34"/>
      <c r="R299" s="35"/>
      <c r="S299" s="126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3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5">
      <c r="A300" s="10"/>
      <c r="B300" s="10"/>
      <c r="C300" s="10"/>
      <c r="N300" s="34"/>
      <c r="R300" s="35"/>
      <c r="S300" s="126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93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5">
      <c r="A301" s="10"/>
      <c r="B301" s="10"/>
      <c r="C301" s="10"/>
      <c r="N301" s="34"/>
      <c r="R301" s="35"/>
      <c r="S301" s="126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3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5">
      <c r="A302" s="10"/>
      <c r="B302" s="10"/>
      <c r="C302" s="10"/>
      <c r="N302" s="34"/>
      <c r="R302" s="35"/>
      <c r="S302" s="126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3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5">
      <c r="A303" s="10"/>
      <c r="B303" s="10"/>
      <c r="C303" s="10"/>
      <c r="N303" s="34"/>
      <c r="R303" s="35"/>
      <c r="S303" s="126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3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5">
      <c r="A304" s="10"/>
      <c r="B304" s="10"/>
      <c r="C304" s="10"/>
      <c r="N304" s="34"/>
      <c r="R304" s="35"/>
      <c r="S304" s="126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93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5">
      <c r="A305" s="10"/>
      <c r="B305" s="10"/>
      <c r="C305" s="10"/>
      <c r="N305" s="34"/>
      <c r="R305" s="35"/>
      <c r="S305" s="126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3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5">
      <c r="A306" s="10"/>
      <c r="B306" s="10"/>
      <c r="C306" s="10"/>
      <c r="N306" s="34"/>
      <c r="R306" s="35"/>
      <c r="S306" s="126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93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5">
      <c r="A307" s="10"/>
      <c r="B307" s="10"/>
      <c r="C307" s="10"/>
      <c r="N307" s="34"/>
      <c r="R307" s="35"/>
      <c r="S307" s="126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93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5">
      <c r="A308" s="10"/>
      <c r="B308" s="10"/>
      <c r="C308" s="10"/>
      <c r="N308" s="34"/>
      <c r="R308" s="35"/>
      <c r="S308" s="126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93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5">
      <c r="A309" s="10"/>
      <c r="B309" s="10"/>
      <c r="C309" s="10"/>
      <c r="N309" s="34"/>
      <c r="R309" s="35"/>
      <c r="S309" s="126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93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5">
      <c r="A310" s="10"/>
      <c r="B310" s="10"/>
      <c r="C310" s="10"/>
      <c r="N310" s="34"/>
      <c r="R310" s="35"/>
      <c r="S310" s="126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93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5">
      <c r="A311" s="10"/>
      <c r="B311" s="10"/>
      <c r="C311" s="10"/>
      <c r="N311" s="34"/>
      <c r="R311" s="35"/>
      <c r="S311" s="126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93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5">
      <c r="A312" s="10"/>
      <c r="B312" s="10"/>
      <c r="C312" s="10"/>
      <c r="N312" s="34"/>
      <c r="R312" s="35"/>
      <c r="S312" s="126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93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5">
      <c r="A313" s="10"/>
      <c r="B313" s="10"/>
      <c r="C313" s="10"/>
      <c r="N313" s="34"/>
      <c r="R313" s="35"/>
      <c r="S313" s="126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93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5">
      <c r="A314" s="10"/>
      <c r="B314" s="10"/>
      <c r="C314" s="10"/>
      <c r="N314" s="34"/>
      <c r="R314" s="35"/>
      <c r="S314" s="126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93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5">
      <c r="A315" s="10"/>
      <c r="B315" s="10"/>
      <c r="C315" s="10"/>
      <c r="N315" s="34"/>
      <c r="R315" s="35"/>
      <c r="S315" s="126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93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5">
      <c r="A316" s="10"/>
      <c r="B316" s="10"/>
      <c r="C316" s="10"/>
      <c r="N316" s="34"/>
      <c r="R316" s="35"/>
      <c r="S316" s="126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93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5">
      <c r="A317" s="10"/>
      <c r="B317" s="10"/>
      <c r="C317" s="10"/>
      <c r="N317" s="34"/>
      <c r="R317" s="35"/>
      <c r="S317" s="126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93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5">
      <c r="A318" s="10"/>
      <c r="B318" s="10"/>
      <c r="C318" s="10"/>
      <c r="N318" s="34"/>
      <c r="R318" s="35"/>
      <c r="S318" s="126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93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5">
      <c r="A319" s="10"/>
      <c r="B319" s="10"/>
      <c r="C319" s="10"/>
      <c r="N319" s="34"/>
      <c r="R319" s="35"/>
      <c r="S319" s="126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93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5">
      <c r="A320" s="10"/>
      <c r="B320" s="10"/>
      <c r="C320" s="10"/>
      <c r="N320" s="34"/>
      <c r="R320" s="35"/>
      <c r="S320" s="126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93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5">
      <c r="A321" s="10"/>
      <c r="B321" s="10"/>
      <c r="C321" s="10"/>
      <c r="N321" s="34"/>
      <c r="R321" s="35"/>
      <c r="S321" s="126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93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5">
      <c r="A322" s="10"/>
      <c r="B322" s="10"/>
      <c r="C322" s="10"/>
      <c r="N322" s="34"/>
      <c r="R322" s="35"/>
      <c r="S322" s="126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93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5">
      <c r="A323" s="10"/>
      <c r="B323" s="10"/>
      <c r="C323" s="10"/>
      <c r="N323" s="34"/>
      <c r="R323" s="35"/>
      <c r="S323" s="126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93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5">
      <c r="A324" s="10"/>
      <c r="B324" s="10"/>
      <c r="C324" s="10"/>
      <c r="N324" s="34"/>
      <c r="R324" s="35"/>
      <c r="S324" s="126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93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5">
      <c r="A325" s="10"/>
      <c r="B325" s="10"/>
      <c r="C325" s="10"/>
      <c r="N325" s="34"/>
      <c r="R325" s="35"/>
      <c r="S325" s="126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93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5">
      <c r="A326" s="10"/>
      <c r="B326" s="10"/>
      <c r="C326" s="10"/>
      <c r="N326" s="34"/>
      <c r="R326" s="35"/>
      <c r="S326" s="126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93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5">
      <c r="A327" s="10"/>
      <c r="B327" s="10"/>
      <c r="C327" s="10"/>
      <c r="N327" s="34"/>
      <c r="R327" s="35"/>
      <c r="S327" s="126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93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5">
      <c r="A328" s="10"/>
      <c r="B328" s="10"/>
      <c r="C328" s="10"/>
      <c r="N328" s="34"/>
      <c r="R328" s="35"/>
      <c r="S328" s="126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93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5">
      <c r="A329" s="10"/>
      <c r="B329" s="10"/>
      <c r="C329" s="10"/>
      <c r="N329" s="34"/>
      <c r="R329" s="35"/>
      <c r="S329" s="126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93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5">
      <c r="A330" s="10"/>
      <c r="B330" s="10"/>
      <c r="C330" s="10"/>
      <c r="N330" s="34"/>
      <c r="R330" s="35"/>
      <c r="S330" s="126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93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5">
      <c r="A331" s="10"/>
      <c r="B331" s="10"/>
      <c r="C331" s="10"/>
      <c r="N331" s="34"/>
      <c r="R331" s="35"/>
      <c r="S331" s="126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93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5">
      <c r="A332" s="10"/>
      <c r="B332" s="10"/>
      <c r="C332" s="10"/>
      <c r="N332" s="34"/>
      <c r="R332" s="35"/>
      <c r="S332" s="126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93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5">
      <c r="A333" s="10"/>
      <c r="B333" s="10"/>
      <c r="C333" s="10"/>
      <c r="N333" s="34"/>
      <c r="R333" s="35"/>
      <c r="S333" s="126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93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5">
      <c r="A334" s="10"/>
      <c r="B334" s="10"/>
      <c r="C334" s="10"/>
      <c r="N334" s="34"/>
      <c r="R334" s="35"/>
      <c r="S334" s="126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93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5">
      <c r="A335" s="10"/>
      <c r="B335" s="10"/>
      <c r="C335" s="10"/>
      <c r="N335" s="34"/>
      <c r="R335" s="35"/>
      <c r="S335" s="126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93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5">
      <c r="A336" s="10"/>
      <c r="B336" s="10"/>
      <c r="C336" s="10"/>
      <c r="N336" s="34"/>
      <c r="R336" s="35"/>
      <c r="S336" s="126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93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5">
      <c r="A337" s="10"/>
      <c r="B337" s="10"/>
      <c r="C337" s="10"/>
      <c r="N337" s="34"/>
      <c r="R337" s="35"/>
      <c r="S337" s="126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93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5">
      <c r="A338" s="10"/>
      <c r="B338" s="10"/>
      <c r="C338" s="10"/>
      <c r="N338" s="34"/>
      <c r="R338" s="35"/>
      <c r="S338" s="126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93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5">
      <c r="A339" s="10"/>
      <c r="B339" s="10"/>
      <c r="C339" s="10"/>
      <c r="N339" s="34"/>
      <c r="R339" s="35"/>
      <c r="S339" s="126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93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5">
      <c r="A340" s="10"/>
      <c r="B340" s="10"/>
      <c r="C340" s="10"/>
      <c r="N340" s="34"/>
      <c r="R340" s="35"/>
      <c r="S340" s="126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93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5">
      <c r="A341" s="10"/>
      <c r="B341" s="10"/>
      <c r="C341" s="10"/>
      <c r="N341" s="34"/>
      <c r="R341" s="35"/>
      <c r="S341" s="126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93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5">
      <c r="A342" s="10"/>
      <c r="B342" s="10"/>
      <c r="C342" s="10"/>
      <c r="N342" s="34"/>
      <c r="R342" s="35"/>
      <c r="S342" s="126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93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5">
      <c r="A343" s="10"/>
      <c r="B343" s="10"/>
      <c r="C343" s="10"/>
      <c r="N343" s="34"/>
      <c r="R343" s="35"/>
      <c r="S343" s="126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93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5">
      <c r="A344" s="10"/>
      <c r="B344" s="10"/>
      <c r="C344" s="10"/>
      <c r="N344" s="34"/>
      <c r="R344" s="35"/>
      <c r="S344" s="126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93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5">
      <c r="A345" s="10"/>
      <c r="B345" s="10"/>
      <c r="C345" s="10"/>
      <c r="N345" s="34"/>
      <c r="R345" s="35"/>
      <c r="S345" s="126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93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5">
      <c r="A346" s="10"/>
      <c r="B346" s="10"/>
      <c r="C346" s="10"/>
      <c r="N346" s="34"/>
      <c r="R346" s="35"/>
      <c r="S346" s="126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93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5">
      <c r="A347" s="10"/>
      <c r="B347" s="10"/>
      <c r="C347" s="10"/>
      <c r="N347" s="34"/>
      <c r="R347" s="35"/>
      <c r="S347" s="126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93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5">
      <c r="A348" s="10"/>
      <c r="B348" s="10"/>
      <c r="C348" s="10"/>
      <c r="N348" s="34"/>
      <c r="R348" s="35"/>
      <c r="S348" s="126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93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5">
      <c r="A349" s="10"/>
      <c r="B349" s="10"/>
      <c r="C349" s="10"/>
      <c r="N349" s="34"/>
      <c r="R349" s="35"/>
      <c r="S349" s="126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93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5">
      <c r="A350" s="10"/>
      <c r="B350" s="10"/>
      <c r="C350" s="10"/>
      <c r="N350" s="34"/>
      <c r="R350" s="35"/>
      <c r="S350" s="126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93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5">
      <c r="A351" s="10"/>
      <c r="B351" s="10"/>
      <c r="C351" s="10"/>
      <c r="N351" s="34"/>
      <c r="R351" s="35"/>
      <c r="S351" s="126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93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5">
      <c r="A352" s="10"/>
      <c r="B352" s="10"/>
      <c r="C352" s="10"/>
      <c r="N352" s="34"/>
      <c r="R352" s="35"/>
      <c r="S352" s="126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93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5">
      <c r="A353" s="10"/>
      <c r="B353" s="10"/>
      <c r="C353" s="10"/>
      <c r="N353" s="34"/>
      <c r="R353" s="35"/>
      <c r="S353" s="126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93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5">
      <c r="A354" s="10"/>
      <c r="B354" s="10"/>
      <c r="C354" s="10"/>
      <c r="N354" s="34"/>
      <c r="R354" s="35"/>
      <c r="S354" s="126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93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5">
      <c r="A355" s="10"/>
      <c r="B355" s="10"/>
      <c r="C355" s="10"/>
      <c r="N355" s="34"/>
      <c r="R355" s="35"/>
      <c r="S355" s="126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93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5">
      <c r="A356" s="10"/>
      <c r="B356" s="10"/>
      <c r="C356" s="10"/>
      <c r="N356" s="34"/>
      <c r="R356" s="35"/>
      <c r="S356" s="126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93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5">
      <c r="A357" s="10"/>
      <c r="B357" s="10"/>
      <c r="C357" s="10"/>
      <c r="N357" s="34"/>
      <c r="R357" s="35"/>
      <c r="S357" s="126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93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5">
      <c r="A358" s="10"/>
      <c r="B358" s="10"/>
      <c r="C358" s="10"/>
      <c r="N358" s="34"/>
      <c r="R358" s="35"/>
      <c r="S358" s="126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93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5">
      <c r="A359" s="10"/>
      <c r="B359" s="10"/>
      <c r="C359" s="10"/>
      <c r="N359" s="34"/>
      <c r="R359" s="35"/>
      <c r="S359" s="126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93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5">
      <c r="A360" s="10"/>
      <c r="B360" s="10"/>
      <c r="C360" s="10"/>
      <c r="N360" s="34"/>
      <c r="R360" s="35"/>
      <c r="S360" s="126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93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5">
      <c r="A361" s="10"/>
      <c r="B361" s="10"/>
      <c r="C361" s="10"/>
      <c r="N361" s="34"/>
      <c r="R361" s="35"/>
      <c r="S361" s="126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93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5">
      <c r="A362" s="10"/>
      <c r="B362" s="10"/>
      <c r="C362" s="10"/>
      <c r="N362" s="34"/>
      <c r="R362" s="35"/>
      <c r="S362" s="126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93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5">
      <c r="A363" s="10"/>
      <c r="B363" s="10"/>
      <c r="C363" s="10"/>
      <c r="N363" s="34"/>
      <c r="R363" s="35"/>
      <c r="S363" s="126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93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5">
      <c r="A364" s="10"/>
      <c r="B364" s="10"/>
      <c r="C364" s="10"/>
      <c r="N364" s="34"/>
      <c r="R364" s="35"/>
      <c r="S364" s="126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93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5">
      <c r="A365" s="10"/>
      <c r="B365" s="10"/>
      <c r="C365" s="10"/>
      <c r="N365" s="34"/>
      <c r="R365" s="35"/>
      <c r="S365" s="126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93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5">
      <c r="A366" s="10"/>
      <c r="B366" s="10"/>
      <c r="C366" s="10"/>
      <c r="N366" s="34"/>
      <c r="R366" s="35"/>
      <c r="S366" s="126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93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5">
      <c r="A367" s="10"/>
      <c r="B367" s="10"/>
      <c r="C367" s="10"/>
      <c r="N367" s="34"/>
      <c r="R367" s="35"/>
      <c r="S367" s="126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93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5">
      <c r="A368" s="10"/>
      <c r="B368" s="10"/>
      <c r="C368" s="10"/>
      <c r="N368" s="34"/>
      <c r="R368" s="35"/>
      <c r="S368" s="126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93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5">
      <c r="A369" s="10"/>
      <c r="B369" s="10"/>
      <c r="C369" s="10"/>
      <c r="N369" s="34"/>
      <c r="R369" s="35"/>
      <c r="S369" s="126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93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5">
      <c r="A370" s="10"/>
      <c r="B370" s="10"/>
      <c r="C370" s="10"/>
      <c r="N370" s="34"/>
      <c r="R370" s="35"/>
      <c r="S370" s="126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93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5">
      <c r="A371" s="10"/>
      <c r="B371" s="10"/>
      <c r="C371" s="10"/>
      <c r="N371" s="34"/>
      <c r="R371" s="35"/>
      <c r="S371" s="126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93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5">
      <c r="A372" s="10"/>
      <c r="B372" s="10"/>
      <c r="C372" s="10"/>
      <c r="N372" s="34"/>
      <c r="R372" s="35"/>
      <c r="S372" s="126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93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5">
      <c r="A373" s="10"/>
      <c r="B373" s="10"/>
      <c r="C373" s="10"/>
      <c r="N373" s="34"/>
      <c r="R373" s="35"/>
      <c r="S373" s="126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93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5">
      <c r="A374" s="10"/>
      <c r="B374" s="10"/>
      <c r="C374" s="10"/>
      <c r="N374" s="34"/>
      <c r="R374" s="35"/>
      <c r="S374" s="126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93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5">
      <c r="A375" s="10"/>
      <c r="B375" s="10"/>
      <c r="C375" s="10"/>
      <c r="N375" s="34"/>
      <c r="R375" s="35"/>
      <c r="S375" s="126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93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5">
      <c r="A376" s="10"/>
      <c r="B376" s="10"/>
      <c r="C376" s="10"/>
      <c r="N376" s="34"/>
      <c r="R376" s="35"/>
      <c r="S376" s="126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93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5">
      <c r="A377" s="10"/>
      <c r="B377" s="10"/>
      <c r="C377" s="10"/>
      <c r="N377" s="34"/>
      <c r="R377" s="35"/>
      <c r="S377" s="126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93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5">
      <c r="A378" s="10"/>
      <c r="B378" s="10"/>
      <c r="C378" s="10"/>
      <c r="N378" s="34"/>
      <c r="R378" s="35"/>
      <c r="S378" s="126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93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5">
      <c r="A379" s="10"/>
      <c r="B379" s="10"/>
      <c r="C379" s="10"/>
      <c r="N379" s="34"/>
      <c r="R379" s="35"/>
      <c r="S379" s="126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93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5">
      <c r="A380" s="10"/>
      <c r="B380" s="10"/>
      <c r="C380" s="10"/>
      <c r="N380" s="34"/>
      <c r="R380" s="35"/>
      <c r="S380" s="126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93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5">
      <c r="A381" s="10"/>
      <c r="B381" s="10"/>
      <c r="C381" s="10"/>
      <c r="N381" s="34"/>
      <c r="R381" s="35"/>
      <c r="S381" s="126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93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5">
      <c r="A382" s="10"/>
      <c r="B382" s="10"/>
      <c r="C382" s="10"/>
      <c r="N382" s="34"/>
      <c r="R382" s="35"/>
      <c r="S382" s="126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93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5">
      <c r="A383" s="10"/>
      <c r="B383" s="10"/>
      <c r="C383" s="10"/>
      <c r="N383" s="34"/>
      <c r="R383" s="35"/>
      <c r="S383" s="126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93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5">
      <c r="A384" s="10"/>
      <c r="B384" s="10"/>
      <c r="C384" s="10"/>
      <c r="N384" s="34"/>
      <c r="R384" s="35"/>
      <c r="S384" s="126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93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5">
      <c r="A385" s="10"/>
      <c r="B385" s="10"/>
      <c r="C385" s="10"/>
      <c r="N385" s="34"/>
      <c r="R385" s="35"/>
      <c r="S385" s="126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93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5">
      <c r="A386" s="10"/>
      <c r="B386" s="10"/>
      <c r="C386" s="10"/>
      <c r="N386" s="34"/>
      <c r="R386" s="35"/>
      <c r="S386" s="126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93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5">
      <c r="A387" s="10"/>
      <c r="B387" s="10"/>
      <c r="C387" s="10"/>
      <c r="N387" s="34"/>
      <c r="R387" s="35"/>
      <c r="S387" s="126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93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5">
      <c r="A388" s="10"/>
      <c r="B388" s="10"/>
      <c r="C388" s="10"/>
      <c r="N388" s="34"/>
      <c r="R388" s="35"/>
      <c r="S388" s="126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93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5">
      <c r="A389" s="10"/>
      <c r="B389" s="10"/>
      <c r="C389" s="10"/>
      <c r="N389" s="34"/>
      <c r="R389" s="35"/>
      <c r="S389" s="126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93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5">
      <c r="A390" s="10"/>
      <c r="B390" s="10"/>
      <c r="C390" s="10"/>
      <c r="N390" s="34"/>
      <c r="R390" s="35"/>
      <c r="S390" s="126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93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5">
      <c r="A391" s="10"/>
      <c r="B391" s="10"/>
      <c r="C391" s="10"/>
      <c r="N391" s="34"/>
      <c r="R391" s="35"/>
      <c r="S391" s="126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93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5">
      <c r="A392" s="10"/>
      <c r="B392" s="10"/>
      <c r="C392" s="10"/>
      <c r="N392" s="34"/>
      <c r="R392" s="35"/>
      <c r="S392" s="126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93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5">
      <c r="A393" s="10"/>
      <c r="B393" s="10"/>
      <c r="C393" s="10"/>
      <c r="N393" s="34"/>
      <c r="R393" s="35"/>
      <c r="S393" s="126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93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5">
      <c r="A394" s="10"/>
      <c r="B394" s="10"/>
      <c r="C394" s="10"/>
      <c r="N394" s="34"/>
      <c r="R394" s="35"/>
      <c r="S394" s="126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93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5">
      <c r="A395" s="10"/>
      <c r="B395" s="10"/>
      <c r="C395" s="10"/>
      <c r="N395" s="34"/>
      <c r="R395" s="35"/>
      <c r="S395" s="126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93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5">
      <c r="A396" s="10"/>
      <c r="B396" s="10"/>
      <c r="C396" s="10"/>
      <c r="N396" s="34"/>
      <c r="R396" s="35"/>
      <c r="S396" s="126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93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5">
      <c r="A397" s="10"/>
      <c r="B397" s="10"/>
      <c r="C397" s="10"/>
      <c r="N397" s="34"/>
      <c r="R397" s="35"/>
      <c r="S397" s="126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93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5">
      <c r="A398" s="10"/>
      <c r="B398" s="10"/>
      <c r="C398" s="10"/>
      <c r="N398" s="34"/>
      <c r="R398" s="35"/>
      <c r="S398" s="126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93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5">
      <c r="A399" s="10"/>
      <c r="B399" s="10"/>
      <c r="C399" s="10"/>
      <c r="N399" s="34"/>
      <c r="R399" s="35"/>
      <c r="S399" s="126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93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5">
      <c r="A400" s="10"/>
      <c r="B400" s="10"/>
      <c r="C400" s="10"/>
      <c r="N400" s="34"/>
      <c r="R400" s="35"/>
      <c r="S400" s="126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93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5">
      <c r="A401" s="10"/>
      <c r="B401" s="10"/>
      <c r="C401" s="10"/>
      <c r="N401" s="34"/>
      <c r="R401" s="35"/>
      <c r="S401" s="126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93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5">
      <c r="A402" s="10"/>
      <c r="B402" s="10"/>
      <c r="C402" s="10"/>
      <c r="N402" s="34"/>
      <c r="R402" s="35"/>
      <c r="S402" s="126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93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5">
      <c r="A403" s="10"/>
      <c r="B403" s="10"/>
      <c r="C403" s="10"/>
      <c r="N403" s="34"/>
      <c r="R403" s="35"/>
      <c r="S403" s="126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93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5">
      <c r="A404" s="10"/>
      <c r="B404" s="10"/>
      <c r="C404" s="10"/>
      <c r="N404" s="34"/>
      <c r="R404" s="35"/>
      <c r="S404" s="126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93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5">
      <c r="A405" s="10"/>
      <c r="B405" s="10"/>
      <c r="C405" s="10"/>
      <c r="N405" s="34"/>
      <c r="R405" s="35"/>
      <c r="S405" s="126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93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5">
      <c r="A406" s="10"/>
      <c r="B406" s="10"/>
      <c r="C406" s="10"/>
      <c r="N406" s="34"/>
      <c r="R406" s="35"/>
      <c r="S406" s="126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93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5">
      <c r="A407" s="10"/>
      <c r="B407" s="10"/>
      <c r="C407" s="10"/>
      <c r="N407" s="34"/>
      <c r="R407" s="35"/>
      <c r="S407" s="126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93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5">
      <c r="A408" s="10"/>
      <c r="B408" s="10"/>
      <c r="C408" s="10"/>
      <c r="N408" s="34"/>
      <c r="R408" s="35"/>
      <c r="S408" s="126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93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5">
      <c r="A409" s="10"/>
      <c r="B409" s="10"/>
      <c r="C409" s="10"/>
      <c r="N409" s="34"/>
      <c r="R409" s="35"/>
      <c r="S409" s="126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93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5">
      <c r="A410" s="10"/>
      <c r="B410" s="10"/>
      <c r="C410" s="10"/>
      <c r="N410" s="34"/>
      <c r="R410" s="35"/>
      <c r="S410" s="126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93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5">
      <c r="A411" s="10"/>
      <c r="B411" s="10"/>
      <c r="C411" s="10"/>
      <c r="N411" s="34"/>
      <c r="R411" s="35"/>
      <c r="S411" s="126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93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5">
      <c r="A412" s="10"/>
      <c r="B412" s="10"/>
      <c r="C412" s="10"/>
      <c r="N412" s="34"/>
      <c r="R412" s="35"/>
      <c r="S412" s="126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93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5">
      <c r="A413" s="10"/>
      <c r="B413" s="10"/>
      <c r="C413" s="10"/>
      <c r="N413" s="34"/>
      <c r="R413" s="35"/>
      <c r="S413" s="126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93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5">
      <c r="A414" s="10"/>
      <c r="B414" s="10"/>
      <c r="C414" s="10"/>
      <c r="N414" s="34"/>
      <c r="R414" s="35"/>
      <c r="S414" s="126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93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5">
      <c r="A415" s="10"/>
      <c r="B415" s="10"/>
      <c r="C415" s="10"/>
      <c r="N415" s="34"/>
      <c r="R415" s="35"/>
      <c r="S415" s="126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93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5">
      <c r="A416" s="10"/>
      <c r="B416" s="10"/>
      <c r="C416" s="10"/>
      <c r="N416" s="34"/>
      <c r="R416" s="35"/>
      <c r="S416" s="126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93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5">
      <c r="A417" s="10"/>
      <c r="B417" s="10"/>
      <c r="C417" s="10"/>
      <c r="N417" s="34"/>
      <c r="R417" s="35"/>
      <c r="S417" s="126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93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5">
      <c r="A418" s="10"/>
      <c r="B418" s="10"/>
      <c r="C418" s="10"/>
      <c r="N418" s="34"/>
      <c r="R418" s="35"/>
      <c r="S418" s="126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93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5">
      <c r="A419" s="10"/>
      <c r="B419" s="10"/>
      <c r="C419" s="10"/>
      <c r="N419" s="34"/>
      <c r="R419" s="35"/>
      <c r="S419" s="126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93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5">
      <c r="A420" s="10"/>
      <c r="B420" s="10"/>
      <c r="C420" s="10"/>
      <c r="N420" s="34"/>
      <c r="R420" s="35"/>
      <c r="S420" s="126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93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5">
      <c r="A421" s="10"/>
      <c r="B421" s="10"/>
      <c r="C421" s="10"/>
      <c r="N421" s="34"/>
      <c r="R421" s="35"/>
      <c r="S421" s="126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93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5">
      <c r="A422" s="10"/>
      <c r="B422" s="10"/>
      <c r="C422" s="10"/>
      <c r="N422" s="34"/>
      <c r="R422" s="35"/>
      <c r="S422" s="126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93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5">
      <c r="A423" s="10"/>
      <c r="B423" s="10"/>
      <c r="C423" s="10"/>
      <c r="N423" s="34"/>
      <c r="R423" s="35"/>
      <c r="S423" s="126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93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5">
      <c r="A424" s="10"/>
      <c r="B424" s="10"/>
      <c r="C424" s="10"/>
      <c r="N424" s="34"/>
      <c r="R424" s="35"/>
      <c r="S424" s="126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93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5">
      <c r="A425" s="10"/>
      <c r="B425" s="10"/>
      <c r="C425" s="10"/>
      <c r="N425" s="34"/>
      <c r="R425" s="35"/>
      <c r="S425" s="126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93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5">
      <c r="A426" s="10"/>
      <c r="B426" s="10"/>
      <c r="C426" s="10"/>
      <c r="N426" s="34"/>
      <c r="R426" s="35"/>
      <c r="S426" s="126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93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5">
      <c r="A427" s="10"/>
      <c r="B427" s="10"/>
      <c r="C427" s="10"/>
      <c r="N427" s="34"/>
      <c r="R427" s="35"/>
      <c r="S427" s="126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93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5">
      <c r="A428" s="10"/>
      <c r="B428" s="10"/>
      <c r="C428" s="10"/>
      <c r="N428" s="34"/>
      <c r="R428" s="35"/>
      <c r="S428" s="126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93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5">
      <c r="A429" s="10"/>
      <c r="B429" s="10"/>
      <c r="C429" s="10"/>
      <c r="N429" s="34"/>
      <c r="R429" s="35"/>
      <c r="S429" s="126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93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5">
      <c r="A430" s="10"/>
      <c r="B430" s="10"/>
      <c r="C430" s="10"/>
      <c r="N430" s="34"/>
      <c r="R430" s="35"/>
      <c r="S430" s="126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93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5">
      <c r="A431" s="10"/>
      <c r="B431" s="10"/>
      <c r="C431" s="10"/>
      <c r="N431" s="34"/>
      <c r="R431" s="35"/>
      <c r="S431" s="126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93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5">
      <c r="A432" s="10"/>
      <c r="B432" s="10"/>
      <c r="C432" s="10"/>
      <c r="N432" s="34"/>
      <c r="R432" s="35"/>
      <c r="S432" s="126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93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5">
      <c r="A433" s="10"/>
      <c r="B433" s="10"/>
      <c r="C433" s="10"/>
      <c r="N433" s="34"/>
      <c r="R433" s="35"/>
      <c r="S433" s="126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93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5">
      <c r="A434" s="10"/>
      <c r="B434" s="10"/>
      <c r="C434" s="10"/>
      <c r="N434" s="34"/>
      <c r="R434" s="35"/>
      <c r="S434" s="126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93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5">
      <c r="A435" s="10"/>
      <c r="B435" s="10"/>
      <c r="C435" s="10"/>
      <c r="N435" s="34"/>
      <c r="R435" s="35"/>
      <c r="S435" s="126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93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5">
      <c r="A436" s="10"/>
      <c r="B436" s="10"/>
      <c r="C436" s="10"/>
      <c r="N436" s="34"/>
      <c r="R436" s="35"/>
      <c r="S436" s="126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93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5">
      <c r="A437" s="10"/>
      <c r="B437" s="10"/>
      <c r="C437" s="10"/>
      <c r="N437" s="34"/>
      <c r="R437" s="35"/>
      <c r="S437" s="126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93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5">
      <c r="A438" s="10"/>
      <c r="B438" s="10"/>
      <c r="C438" s="10"/>
      <c r="N438" s="34"/>
      <c r="R438" s="35"/>
      <c r="S438" s="126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93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5">
      <c r="A439" s="10"/>
      <c r="B439" s="10"/>
      <c r="C439" s="10"/>
      <c r="N439" s="34"/>
      <c r="R439" s="35"/>
      <c r="S439" s="126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93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5">
      <c r="A440" s="10"/>
      <c r="B440" s="10"/>
      <c r="C440" s="10"/>
      <c r="N440" s="34"/>
      <c r="R440" s="35"/>
      <c r="S440" s="126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93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5">
      <c r="A441" s="10"/>
      <c r="B441" s="10"/>
      <c r="C441" s="10"/>
      <c r="N441" s="34"/>
      <c r="R441" s="35"/>
      <c r="S441" s="126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93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5">
      <c r="A442" s="10"/>
      <c r="B442" s="10"/>
      <c r="C442" s="10"/>
      <c r="N442" s="34"/>
      <c r="R442" s="35"/>
      <c r="S442" s="126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93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5">
      <c r="A443" s="10"/>
      <c r="B443" s="10"/>
      <c r="C443" s="10"/>
      <c r="N443" s="34"/>
      <c r="R443" s="35"/>
      <c r="S443" s="126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93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5">
      <c r="A444" s="10"/>
      <c r="B444" s="10"/>
      <c r="C444" s="10"/>
      <c r="N444" s="34"/>
      <c r="R444" s="35"/>
      <c r="S444" s="126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93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5">
      <c r="A445" s="10"/>
      <c r="B445" s="10"/>
      <c r="C445" s="10"/>
      <c r="N445" s="34"/>
      <c r="R445" s="35"/>
      <c r="S445" s="126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93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5">
      <c r="A446" s="10"/>
      <c r="B446" s="10"/>
      <c r="C446" s="10"/>
      <c r="N446" s="34"/>
      <c r="R446" s="35"/>
      <c r="S446" s="126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93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5">
      <c r="A447" s="10"/>
      <c r="B447" s="10"/>
      <c r="C447" s="10"/>
      <c r="N447" s="34"/>
      <c r="R447" s="35"/>
      <c r="S447" s="126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93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5">
      <c r="A448" s="10"/>
      <c r="B448" s="10"/>
      <c r="C448" s="10"/>
      <c r="N448" s="34"/>
      <c r="R448" s="35"/>
      <c r="S448" s="126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93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5">
      <c r="A449" s="10"/>
      <c r="B449" s="10"/>
      <c r="C449" s="10"/>
      <c r="N449" s="34"/>
      <c r="R449" s="35"/>
      <c r="S449" s="126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93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5">
      <c r="A450" s="10"/>
      <c r="B450" s="10"/>
      <c r="C450" s="10"/>
      <c r="N450" s="34"/>
      <c r="R450" s="35"/>
      <c r="S450" s="126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93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5">
      <c r="A451" s="10"/>
      <c r="B451" s="10"/>
      <c r="C451" s="10"/>
      <c r="N451" s="34"/>
      <c r="R451" s="35"/>
      <c r="S451" s="126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93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5">
      <c r="A452" s="10"/>
      <c r="B452" s="10"/>
      <c r="C452" s="10"/>
      <c r="N452" s="34"/>
      <c r="R452" s="35"/>
      <c r="S452" s="126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93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5">
      <c r="A453" s="10"/>
      <c r="B453" s="10"/>
      <c r="C453" s="10"/>
      <c r="N453" s="34"/>
      <c r="R453" s="35"/>
      <c r="S453" s="126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93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5">
      <c r="A454" s="10"/>
      <c r="B454" s="10"/>
      <c r="C454" s="10"/>
      <c r="N454" s="34"/>
      <c r="R454" s="35"/>
      <c r="S454" s="126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93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5">
      <c r="A455" s="10"/>
      <c r="B455" s="10"/>
      <c r="C455" s="10"/>
      <c r="N455" s="34"/>
      <c r="R455" s="35"/>
      <c r="S455" s="126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93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5">
      <c r="A456" s="10"/>
      <c r="B456" s="10"/>
      <c r="C456" s="10"/>
      <c r="N456" s="34"/>
      <c r="R456" s="35"/>
      <c r="S456" s="126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93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5">
      <c r="A457" s="10"/>
      <c r="B457" s="10"/>
      <c r="C457" s="10"/>
      <c r="N457" s="34"/>
      <c r="R457" s="35"/>
      <c r="S457" s="126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93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5">
      <c r="A458" s="10"/>
      <c r="B458" s="10"/>
      <c r="C458" s="10"/>
      <c r="N458" s="34"/>
      <c r="R458" s="35"/>
      <c r="S458" s="126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93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5">
      <c r="A459" s="10"/>
      <c r="B459" s="10"/>
      <c r="C459" s="10"/>
      <c r="N459" s="34"/>
      <c r="R459" s="35"/>
      <c r="S459" s="126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93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5">
      <c r="A460" s="10"/>
      <c r="B460" s="10"/>
      <c r="C460" s="10"/>
      <c r="N460" s="34"/>
      <c r="R460" s="35"/>
      <c r="S460" s="126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93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5">
      <c r="A461" s="10"/>
      <c r="B461" s="10"/>
      <c r="C461" s="10"/>
      <c r="N461" s="34"/>
      <c r="R461" s="35"/>
      <c r="S461" s="126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93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5">
      <c r="A462" s="10"/>
      <c r="B462" s="10"/>
      <c r="C462" s="10"/>
      <c r="N462" s="34"/>
      <c r="R462" s="35"/>
      <c r="S462" s="126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93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5">
      <c r="A463" s="10"/>
      <c r="B463" s="10"/>
      <c r="C463" s="10"/>
      <c r="N463" s="34"/>
      <c r="R463" s="35"/>
      <c r="S463" s="126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93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5">
      <c r="A464" s="10"/>
      <c r="B464" s="10"/>
      <c r="C464" s="10"/>
      <c r="N464" s="34"/>
      <c r="R464" s="35"/>
      <c r="S464" s="126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93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5">
      <c r="A465" s="10"/>
      <c r="B465" s="10"/>
      <c r="C465" s="10"/>
      <c r="N465" s="34"/>
      <c r="R465" s="35"/>
      <c r="S465" s="126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93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5">
      <c r="A466" s="10"/>
      <c r="B466" s="10"/>
      <c r="C466" s="10"/>
      <c r="N466" s="34"/>
      <c r="R466" s="35"/>
      <c r="S466" s="126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93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5">
      <c r="A467" s="10"/>
      <c r="B467" s="10"/>
      <c r="C467" s="10"/>
      <c r="N467" s="34"/>
      <c r="R467" s="35"/>
      <c r="S467" s="126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93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5">
      <c r="A468" s="10"/>
      <c r="B468" s="10"/>
      <c r="C468" s="10"/>
      <c r="N468" s="34"/>
      <c r="R468" s="35"/>
      <c r="S468" s="126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93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5">
      <c r="A469" s="10"/>
      <c r="B469" s="10"/>
      <c r="C469" s="10"/>
      <c r="N469" s="34"/>
      <c r="R469" s="35"/>
      <c r="S469" s="126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93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5">
      <c r="A470" s="10"/>
      <c r="B470" s="10"/>
      <c r="C470" s="10"/>
      <c r="N470" s="34"/>
      <c r="R470" s="35"/>
      <c r="S470" s="126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93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5">
      <c r="A471" s="10"/>
      <c r="B471" s="10"/>
      <c r="C471" s="10"/>
      <c r="N471" s="34"/>
      <c r="R471" s="35"/>
      <c r="S471" s="126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93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5">
      <c r="A472" s="10"/>
      <c r="B472" s="10"/>
      <c r="C472" s="10"/>
      <c r="N472" s="34"/>
      <c r="R472" s="35"/>
      <c r="S472" s="126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93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5">
      <c r="A473" s="10"/>
      <c r="B473" s="10"/>
      <c r="C473" s="10"/>
      <c r="N473" s="34"/>
      <c r="R473" s="35"/>
      <c r="S473" s="126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93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5">
      <c r="A474" s="10"/>
      <c r="B474" s="10"/>
      <c r="C474" s="10"/>
      <c r="N474" s="34"/>
      <c r="R474" s="35"/>
      <c r="S474" s="126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93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5">
      <c r="A475" s="10"/>
      <c r="B475" s="10"/>
      <c r="C475" s="10"/>
      <c r="N475" s="34"/>
      <c r="R475" s="35"/>
      <c r="S475" s="126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93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5">
      <c r="A476" s="10"/>
      <c r="B476" s="10"/>
      <c r="C476" s="10"/>
      <c r="N476" s="34"/>
      <c r="R476" s="35"/>
      <c r="S476" s="126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93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5">
      <c r="A477" s="10"/>
      <c r="B477" s="10"/>
      <c r="C477" s="10"/>
      <c r="N477" s="34"/>
      <c r="R477" s="35"/>
      <c r="S477" s="126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93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5">
      <c r="A478" s="10"/>
      <c r="B478" s="10"/>
      <c r="C478" s="10"/>
      <c r="N478" s="34"/>
      <c r="R478" s="35"/>
      <c r="S478" s="126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93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5">
      <c r="A479" s="10"/>
      <c r="B479" s="10"/>
      <c r="C479" s="10"/>
      <c r="N479" s="34"/>
      <c r="R479" s="35"/>
      <c r="S479" s="126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93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5">
      <c r="A480" s="10"/>
      <c r="B480" s="10"/>
      <c r="C480" s="10"/>
      <c r="N480" s="34"/>
      <c r="R480" s="35"/>
      <c r="S480" s="126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93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5">
      <c r="A481" s="10"/>
      <c r="B481" s="10"/>
      <c r="C481" s="10"/>
      <c r="N481" s="34"/>
      <c r="R481" s="35"/>
      <c r="S481" s="126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93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5">
      <c r="A482" s="10"/>
      <c r="B482" s="10"/>
      <c r="C482" s="10"/>
      <c r="N482" s="34"/>
      <c r="R482" s="35"/>
      <c r="S482" s="126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93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5">
      <c r="A483" s="10"/>
      <c r="B483" s="10"/>
      <c r="C483" s="10"/>
      <c r="N483" s="34"/>
      <c r="R483" s="35"/>
      <c r="S483" s="126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93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5">
      <c r="A484" s="10"/>
      <c r="B484" s="10"/>
      <c r="C484" s="10"/>
      <c r="N484" s="34"/>
      <c r="R484" s="35"/>
      <c r="S484" s="126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93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5">
      <c r="A485" s="10"/>
      <c r="B485" s="10"/>
      <c r="C485" s="10"/>
      <c r="N485" s="34"/>
      <c r="R485" s="35"/>
      <c r="S485" s="126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93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5">
      <c r="A486" s="10"/>
      <c r="B486" s="10"/>
      <c r="C486" s="10"/>
      <c r="N486" s="34"/>
      <c r="R486" s="35"/>
      <c r="S486" s="126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93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5">
      <c r="A487" s="10"/>
      <c r="B487" s="10"/>
      <c r="C487" s="10"/>
      <c r="N487" s="34"/>
      <c r="R487" s="35"/>
      <c r="S487" s="126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93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5">
      <c r="A488" s="10"/>
      <c r="B488" s="10"/>
      <c r="C488" s="10"/>
      <c r="N488" s="34"/>
      <c r="R488" s="35"/>
      <c r="S488" s="126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93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5">
      <c r="A489" s="10"/>
      <c r="B489" s="10"/>
      <c r="C489" s="10"/>
      <c r="N489" s="34"/>
      <c r="R489" s="35"/>
      <c r="S489" s="126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93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5">
      <c r="A490" s="10"/>
      <c r="B490" s="10"/>
      <c r="C490" s="10"/>
      <c r="N490" s="34"/>
      <c r="R490" s="35"/>
      <c r="S490" s="126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93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5">
      <c r="A491" s="10"/>
      <c r="B491" s="10"/>
      <c r="C491" s="10"/>
      <c r="N491" s="34"/>
      <c r="R491" s="35"/>
      <c r="S491" s="126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93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5">
      <c r="A492" s="10"/>
      <c r="B492" s="10"/>
      <c r="C492" s="10"/>
      <c r="N492" s="34"/>
      <c r="R492" s="35"/>
      <c r="S492" s="126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93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5">
      <c r="A493" s="10"/>
      <c r="B493" s="10"/>
      <c r="C493" s="10"/>
      <c r="N493" s="34"/>
      <c r="R493" s="35"/>
      <c r="S493" s="126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93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5">
      <c r="A494" s="10"/>
      <c r="B494" s="10"/>
      <c r="C494" s="10"/>
      <c r="N494" s="34"/>
      <c r="R494" s="35"/>
      <c r="S494" s="126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93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5">
      <c r="A495" s="10"/>
      <c r="B495" s="10"/>
      <c r="C495" s="10"/>
      <c r="N495" s="34"/>
      <c r="R495" s="35"/>
      <c r="S495" s="126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93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5">
      <c r="A496" s="10"/>
      <c r="B496" s="10"/>
      <c r="C496" s="10"/>
      <c r="N496" s="34"/>
      <c r="R496" s="35"/>
      <c r="S496" s="126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93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5">
      <c r="A497" s="10"/>
      <c r="B497" s="10"/>
      <c r="C497" s="10"/>
      <c r="N497" s="34"/>
      <c r="R497" s="35"/>
      <c r="S497" s="126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93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5">
      <c r="A498" s="10"/>
      <c r="B498" s="10"/>
      <c r="C498" s="10"/>
      <c r="N498" s="34"/>
      <c r="R498" s="35"/>
      <c r="S498" s="126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93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5">
      <c r="A499" s="10"/>
      <c r="B499" s="10"/>
      <c r="C499" s="10"/>
      <c r="N499" s="34"/>
      <c r="R499" s="35"/>
      <c r="S499" s="126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93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5">
      <c r="A500" s="10"/>
      <c r="B500" s="10"/>
      <c r="C500" s="10"/>
      <c r="N500" s="34"/>
      <c r="R500" s="35"/>
      <c r="S500" s="126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93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GXq3ftMeWyOY5NGNBJvcFuDpQj3ta2fiUN4KHHxbBcPO9r7GbMg37bdfUdFVmkdGm5N4EM9lmcx/bZO6vK1hJg==" saltValue="XyIX8B1jLq/CO1u+Ywy/PA==" spinCount="100000" sheet="1" objects="1" scenarios="1"/>
  <autoFilter ref="V19:AM122" xr:uid="{00000000-0009-0000-0000-000001000000}">
    <filterColumn colId="0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31:V53">
    <cfRule type="cellIs" dxfId="387" priority="1082" operator="equal">
      <formula>"aus"</formula>
    </cfRule>
    <cfRule type="cellIs" dxfId="386" priority="1083" operator="equal">
      <formula>"ein"</formula>
    </cfRule>
  </conditionalFormatting>
  <conditionalFormatting sqref="V118:V122">
    <cfRule type="cellIs" dxfId="385" priority="426" operator="equal">
      <formula>"aus"</formula>
    </cfRule>
    <cfRule type="cellIs" dxfId="384" priority="427" operator="equal">
      <formula>"ein"</formula>
    </cfRule>
  </conditionalFormatting>
  <conditionalFormatting sqref="V83">
    <cfRule type="cellIs" dxfId="383" priority="412" operator="equal">
      <formula>"aus"</formula>
    </cfRule>
    <cfRule type="cellIs" dxfId="382" priority="413" operator="equal">
      <formula>"ein"</formula>
    </cfRule>
  </conditionalFormatting>
  <conditionalFormatting sqref="V90:V91">
    <cfRule type="cellIs" dxfId="381" priority="402" operator="equal">
      <formula>"aus"</formula>
    </cfRule>
    <cfRule type="cellIs" dxfId="380" priority="403" operator="equal">
      <formula>"ein"</formula>
    </cfRule>
  </conditionalFormatting>
  <conditionalFormatting sqref="V86:V87">
    <cfRule type="cellIs" dxfId="379" priority="388" operator="equal">
      <formula>"aus"</formula>
    </cfRule>
    <cfRule type="cellIs" dxfId="378" priority="389" operator="equal">
      <formula>"ein"</formula>
    </cfRule>
  </conditionalFormatting>
  <conditionalFormatting sqref="V55">
    <cfRule type="cellIs" dxfId="377" priority="357" operator="equal">
      <formula>"aus"</formula>
    </cfRule>
    <cfRule type="cellIs" dxfId="376" priority="358" operator="equal">
      <formula>"ein"</formula>
    </cfRule>
  </conditionalFormatting>
  <conditionalFormatting sqref="V54">
    <cfRule type="cellIs" dxfId="375" priority="359" operator="equal">
      <formula>"aus"</formula>
    </cfRule>
    <cfRule type="cellIs" dxfId="374" priority="360" operator="equal">
      <formula>"ein"</formula>
    </cfRule>
  </conditionalFormatting>
  <conditionalFormatting sqref="V114:V115">
    <cfRule type="cellIs" dxfId="373" priority="355" operator="equal">
      <formula>"aus"</formula>
    </cfRule>
    <cfRule type="cellIs" dxfId="372" priority="356" operator="equal">
      <formula>"ein"</formula>
    </cfRule>
  </conditionalFormatting>
  <conditionalFormatting sqref="B63">
    <cfRule type="duplicateValues" dxfId="371" priority="1088" stopIfTrue="1"/>
  </conditionalFormatting>
  <conditionalFormatting sqref="W88:W89 W84:W85 W92:W103 W56:W82 W31:W53">
    <cfRule type="cellIs" dxfId="370" priority="353" operator="equal">
      <formula>"aus"</formula>
    </cfRule>
    <cfRule type="cellIs" dxfId="369" priority="354" operator="equal">
      <formula>"ein"</formula>
    </cfRule>
  </conditionalFormatting>
  <conditionalFormatting sqref="W116:W123 W104:W114">
    <cfRule type="cellIs" dxfId="368" priority="349" operator="equal">
      <formula>"aus"</formula>
    </cfRule>
    <cfRule type="cellIs" dxfId="367" priority="350" operator="equal">
      <formula>"ein"</formula>
    </cfRule>
  </conditionalFormatting>
  <conditionalFormatting sqref="W83">
    <cfRule type="cellIs" dxfId="366" priority="347" operator="equal">
      <formula>"aus"</formula>
    </cfRule>
    <cfRule type="cellIs" dxfId="365" priority="348" operator="equal">
      <formula>"ein"</formula>
    </cfRule>
  </conditionalFormatting>
  <conditionalFormatting sqref="W90:W91">
    <cfRule type="cellIs" dxfId="364" priority="345" operator="equal">
      <formula>"aus"</formula>
    </cfRule>
    <cfRule type="cellIs" dxfId="363" priority="346" operator="equal">
      <formula>"ein"</formula>
    </cfRule>
  </conditionalFormatting>
  <conditionalFormatting sqref="W86:W87">
    <cfRule type="cellIs" dxfId="362" priority="343" operator="equal">
      <formula>"aus"</formula>
    </cfRule>
    <cfRule type="cellIs" dxfId="361" priority="344" operator="equal">
      <formula>"ein"</formula>
    </cfRule>
  </conditionalFormatting>
  <conditionalFormatting sqref="W55">
    <cfRule type="cellIs" dxfId="360" priority="339" operator="equal">
      <formula>"aus"</formula>
    </cfRule>
    <cfRule type="cellIs" dxfId="359" priority="340" operator="equal">
      <formula>"ein"</formula>
    </cfRule>
  </conditionalFormatting>
  <conditionalFormatting sqref="W54">
    <cfRule type="cellIs" dxfId="358" priority="341" operator="equal">
      <formula>"aus"</formula>
    </cfRule>
    <cfRule type="cellIs" dxfId="357" priority="342" operator="equal">
      <formula>"ein"</formula>
    </cfRule>
  </conditionalFormatting>
  <conditionalFormatting sqref="W114:W116">
    <cfRule type="cellIs" dxfId="356" priority="337" operator="equal">
      <formula>"aus"</formula>
    </cfRule>
    <cfRule type="cellIs" dxfId="355" priority="338" operator="equal">
      <formula>"ein"</formula>
    </cfRule>
  </conditionalFormatting>
  <conditionalFormatting sqref="AD88:AD89 AD84:AD85 AD56:AD82 AD92:AD113 AD31:AD53">
    <cfRule type="cellIs" dxfId="354" priority="253" operator="equal">
      <formula>"aus"</formula>
    </cfRule>
    <cfRule type="cellIs" dxfId="353" priority="254" operator="equal">
      <formula>"ein"</formula>
    </cfRule>
  </conditionalFormatting>
  <conditionalFormatting sqref="AD116:AD122">
    <cfRule type="cellIs" dxfId="352" priority="249" operator="equal">
      <formula>"aus"</formula>
    </cfRule>
    <cfRule type="cellIs" dxfId="351" priority="250" operator="equal">
      <formula>"ein"</formula>
    </cfRule>
  </conditionalFormatting>
  <conditionalFormatting sqref="AD83">
    <cfRule type="cellIs" dxfId="350" priority="247" operator="equal">
      <formula>"aus"</formula>
    </cfRule>
    <cfRule type="cellIs" dxfId="349" priority="248" operator="equal">
      <formula>"ein"</formula>
    </cfRule>
  </conditionalFormatting>
  <conditionalFormatting sqref="AD90:AD91">
    <cfRule type="cellIs" dxfId="348" priority="245" operator="equal">
      <formula>"aus"</formula>
    </cfRule>
    <cfRule type="cellIs" dxfId="347" priority="246" operator="equal">
      <formula>"ein"</formula>
    </cfRule>
  </conditionalFormatting>
  <conditionalFormatting sqref="AD86:AD87">
    <cfRule type="cellIs" dxfId="346" priority="243" operator="equal">
      <formula>"aus"</formula>
    </cfRule>
    <cfRule type="cellIs" dxfId="345" priority="244" operator="equal">
      <formula>"ein"</formula>
    </cfRule>
  </conditionalFormatting>
  <conditionalFormatting sqref="AD55">
    <cfRule type="cellIs" dxfId="344" priority="239" operator="equal">
      <formula>"aus"</formula>
    </cfRule>
    <cfRule type="cellIs" dxfId="343" priority="240" operator="equal">
      <formula>"ein"</formula>
    </cfRule>
  </conditionalFormatting>
  <conditionalFormatting sqref="AD54">
    <cfRule type="cellIs" dxfId="342" priority="241" operator="equal">
      <formula>"aus"</formula>
    </cfRule>
    <cfRule type="cellIs" dxfId="341" priority="242" operator="equal">
      <formula>"ein"</formula>
    </cfRule>
  </conditionalFormatting>
  <conditionalFormatting sqref="AD114:AD115">
    <cfRule type="cellIs" dxfId="340" priority="237" operator="equal">
      <formula>"aus"</formula>
    </cfRule>
    <cfRule type="cellIs" dxfId="339" priority="238" operator="equal">
      <formula>"ein"</formula>
    </cfRule>
  </conditionalFormatting>
  <conditionalFormatting sqref="AE88:AE89 AE84:AE85 AE56:AE82 AE92:AE113 AE31:AE53">
    <cfRule type="cellIs" dxfId="338" priority="235" operator="equal">
      <formula>"aus"</formula>
    </cfRule>
    <cfRule type="cellIs" dxfId="337" priority="236" operator="equal">
      <formula>"ein"</formula>
    </cfRule>
  </conditionalFormatting>
  <conditionalFormatting sqref="AF116:AF122">
    <cfRule type="cellIs" dxfId="336" priority="213" operator="equal">
      <formula>"aus"</formula>
    </cfRule>
    <cfRule type="cellIs" dxfId="335" priority="214" operator="equal">
      <formula>"ein"</formula>
    </cfRule>
  </conditionalFormatting>
  <conditionalFormatting sqref="AE116 AE118:AE122">
    <cfRule type="cellIs" dxfId="334" priority="231" operator="equal">
      <formula>"aus"</formula>
    </cfRule>
    <cfRule type="cellIs" dxfId="333" priority="232" operator="equal">
      <formula>"ein"</formula>
    </cfRule>
  </conditionalFormatting>
  <conditionalFormatting sqref="AE83">
    <cfRule type="cellIs" dxfId="332" priority="229" operator="equal">
      <formula>"aus"</formula>
    </cfRule>
    <cfRule type="cellIs" dxfId="331" priority="230" operator="equal">
      <formula>"ein"</formula>
    </cfRule>
  </conditionalFormatting>
  <conditionalFormatting sqref="AE90:AE91">
    <cfRule type="cellIs" dxfId="330" priority="227" operator="equal">
      <formula>"aus"</formula>
    </cfRule>
    <cfRule type="cellIs" dxfId="329" priority="228" operator="equal">
      <formula>"ein"</formula>
    </cfRule>
  </conditionalFormatting>
  <conditionalFormatting sqref="AE86:AE87">
    <cfRule type="cellIs" dxfId="328" priority="225" operator="equal">
      <formula>"aus"</formula>
    </cfRule>
    <cfRule type="cellIs" dxfId="327" priority="226" operator="equal">
      <formula>"ein"</formula>
    </cfRule>
  </conditionalFormatting>
  <conditionalFormatting sqref="AE54">
    <cfRule type="cellIs" dxfId="326" priority="223" operator="equal">
      <formula>"aus"</formula>
    </cfRule>
    <cfRule type="cellIs" dxfId="325" priority="224" operator="equal">
      <formula>"ein"</formula>
    </cfRule>
  </conditionalFormatting>
  <conditionalFormatting sqref="AE114:AE115">
    <cfRule type="cellIs" dxfId="324" priority="219" operator="equal">
      <formula>"aus"</formula>
    </cfRule>
    <cfRule type="cellIs" dxfId="323" priority="220" operator="equal">
      <formula>"ein"</formula>
    </cfRule>
  </conditionalFormatting>
  <conditionalFormatting sqref="AE55">
    <cfRule type="cellIs" dxfId="322" priority="221" operator="equal">
      <formula>"aus"</formula>
    </cfRule>
    <cfRule type="cellIs" dxfId="321" priority="222" operator="equal">
      <formula>"ein"</formula>
    </cfRule>
  </conditionalFormatting>
  <conditionalFormatting sqref="AF88:AF89 AF84:AF85 AF56:AF82 AF92:AF113 AF31:AF53">
    <cfRule type="cellIs" dxfId="320" priority="217" operator="equal">
      <formula>"aus"</formula>
    </cfRule>
    <cfRule type="cellIs" dxfId="319" priority="218" operator="equal">
      <formula>"ein"</formula>
    </cfRule>
  </conditionalFormatting>
  <conditionalFormatting sqref="AG88:AG89 AG84:AG85 AG56:AG82 AG92:AG113 AG31:AG53">
    <cfRule type="cellIs" dxfId="318" priority="181" operator="equal">
      <formula>"aus"</formula>
    </cfRule>
    <cfRule type="cellIs" dxfId="317" priority="182" operator="equal">
      <formula>"ein"</formula>
    </cfRule>
  </conditionalFormatting>
  <conditionalFormatting sqref="AG116:AG122">
    <cfRule type="cellIs" dxfId="316" priority="177" operator="equal">
      <formula>"aus"</formula>
    </cfRule>
    <cfRule type="cellIs" dxfId="315" priority="178" operator="equal">
      <formula>"ein"</formula>
    </cfRule>
  </conditionalFormatting>
  <conditionalFormatting sqref="AG83">
    <cfRule type="cellIs" dxfId="314" priority="175" operator="equal">
      <formula>"aus"</formula>
    </cfRule>
    <cfRule type="cellIs" dxfId="313" priority="176" operator="equal">
      <formula>"ein"</formula>
    </cfRule>
  </conditionalFormatting>
  <conditionalFormatting sqref="AG90:AG91">
    <cfRule type="cellIs" dxfId="312" priority="173" operator="equal">
      <formula>"aus"</formula>
    </cfRule>
    <cfRule type="cellIs" dxfId="311" priority="174" operator="equal">
      <formula>"ein"</formula>
    </cfRule>
  </conditionalFormatting>
  <conditionalFormatting sqref="AF83">
    <cfRule type="cellIs" dxfId="310" priority="211" operator="equal">
      <formula>"aus"</formula>
    </cfRule>
    <cfRule type="cellIs" dxfId="309" priority="212" operator="equal">
      <formula>"ein"</formula>
    </cfRule>
  </conditionalFormatting>
  <conditionalFormatting sqref="AF90:AF91">
    <cfRule type="cellIs" dxfId="308" priority="209" operator="equal">
      <formula>"aus"</formula>
    </cfRule>
    <cfRule type="cellIs" dxfId="307" priority="210" operator="equal">
      <formula>"ein"</formula>
    </cfRule>
  </conditionalFormatting>
  <conditionalFormatting sqref="AF86:AF87">
    <cfRule type="cellIs" dxfId="306" priority="207" operator="equal">
      <formula>"aus"</formula>
    </cfRule>
    <cfRule type="cellIs" dxfId="305" priority="208" operator="equal">
      <formula>"ein"</formula>
    </cfRule>
  </conditionalFormatting>
  <conditionalFormatting sqref="AF54">
    <cfRule type="cellIs" dxfId="304" priority="205" operator="equal">
      <formula>"aus"</formula>
    </cfRule>
    <cfRule type="cellIs" dxfId="303" priority="206" operator="equal">
      <formula>"ein"</formula>
    </cfRule>
  </conditionalFormatting>
  <conditionalFormatting sqref="AF55">
    <cfRule type="cellIs" dxfId="302" priority="203" operator="equal">
      <formula>"aus"</formula>
    </cfRule>
    <cfRule type="cellIs" dxfId="301" priority="204" operator="equal">
      <formula>"ein"</formula>
    </cfRule>
  </conditionalFormatting>
  <conditionalFormatting sqref="AF114:AF115">
    <cfRule type="cellIs" dxfId="300" priority="201" operator="equal">
      <formula>"aus"</formula>
    </cfRule>
    <cfRule type="cellIs" dxfId="299" priority="202" operator="equal">
      <formula>"ein"</formula>
    </cfRule>
  </conditionalFormatting>
  <conditionalFormatting sqref="AG86:AG87">
    <cfRule type="cellIs" dxfId="298" priority="171" operator="equal">
      <formula>"aus"</formula>
    </cfRule>
    <cfRule type="cellIs" dxfId="297" priority="172" operator="equal">
      <formula>"ein"</formula>
    </cfRule>
  </conditionalFormatting>
  <conditionalFormatting sqref="AG54">
    <cfRule type="cellIs" dxfId="296" priority="169" operator="equal">
      <formula>"aus"</formula>
    </cfRule>
    <cfRule type="cellIs" dxfId="295" priority="170" operator="equal">
      <formula>"ein"</formula>
    </cfRule>
  </conditionalFormatting>
  <conditionalFormatting sqref="AG114:AG115">
    <cfRule type="cellIs" dxfId="294" priority="165" operator="equal">
      <formula>"aus"</formula>
    </cfRule>
    <cfRule type="cellIs" dxfId="293" priority="166" operator="equal">
      <formula>"ein"</formula>
    </cfRule>
  </conditionalFormatting>
  <conditionalFormatting sqref="AG55">
    <cfRule type="cellIs" dxfId="292" priority="167" operator="equal">
      <formula>"aus"</formula>
    </cfRule>
    <cfRule type="cellIs" dxfId="291" priority="168" operator="equal">
      <formula>"ein"</formula>
    </cfRule>
  </conditionalFormatting>
  <conditionalFormatting sqref="AH31:AH122">
    <cfRule type="cellIs" dxfId="290" priority="163" operator="equal">
      <formula>"aus"</formula>
    </cfRule>
    <cfRule type="cellIs" dxfId="289" priority="164" operator="equal">
      <formula>"ein"</formula>
    </cfRule>
  </conditionalFormatting>
  <conditionalFormatting sqref="AI31:AI122">
    <cfRule type="cellIs" dxfId="288" priority="159" operator="equal">
      <formula>"aus"</formula>
    </cfRule>
    <cfRule type="cellIs" dxfId="287" priority="160" operator="equal">
      <formula>"ein"</formula>
    </cfRule>
  </conditionalFormatting>
  <conditionalFormatting sqref="AJ31:AJ120">
    <cfRule type="cellIs" dxfId="286" priority="155" operator="equal">
      <formula>"aus"</formula>
    </cfRule>
    <cfRule type="cellIs" dxfId="285" priority="156" operator="equal">
      <formula>"ein"</formula>
    </cfRule>
  </conditionalFormatting>
  <conditionalFormatting sqref="AJ121:AJ122">
    <cfRule type="cellIs" dxfId="284" priority="151" operator="equal">
      <formula>"aus"</formula>
    </cfRule>
    <cfRule type="cellIs" dxfId="283" priority="152" operator="equal">
      <formula>"ein"</formula>
    </cfRule>
  </conditionalFormatting>
  <conditionalFormatting sqref="AK31:AK122">
    <cfRule type="cellIs" dxfId="282" priority="149" operator="equal">
      <formula>"aus"</formula>
    </cfRule>
    <cfRule type="cellIs" dxfId="281" priority="150" operator="equal">
      <formula>"ein"</formula>
    </cfRule>
  </conditionalFormatting>
  <conditionalFormatting sqref="AL31:AL120">
    <cfRule type="cellIs" dxfId="280" priority="145" operator="equal">
      <formula>"aus"</formula>
    </cfRule>
    <cfRule type="cellIs" dxfId="279" priority="146" operator="equal">
      <formula>"ein"</formula>
    </cfRule>
  </conditionalFormatting>
  <conditionalFormatting sqref="AL121:AL122">
    <cfRule type="cellIs" dxfId="278" priority="141" operator="equal">
      <formula>"aus"</formula>
    </cfRule>
    <cfRule type="cellIs" dxfId="277" priority="142" operator="equal">
      <formula>"ein"</formula>
    </cfRule>
  </conditionalFormatting>
  <conditionalFormatting sqref="AM31:AM120">
    <cfRule type="cellIs" dxfId="276" priority="139" operator="equal">
      <formula>"aus"</formula>
    </cfRule>
    <cfRule type="cellIs" dxfId="275" priority="140" operator="equal">
      <formula>"ein"</formula>
    </cfRule>
  </conditionalFormatting>
  <conditionalFormatting sqref="AM121:AM122">
    <cfRule type="cellIs" dxfId="274" priority="135" operator="equal">
      <formula>"aus"</formula>
    </cfRule>
    <cfRule type="cellIs" dxfId="273" priority="136" operator="equal">
      <formula>"ein"</formula>
    </cfRule>
  </conditionalFormatting>
  <conditionalFormatting sqref="V117">
    <cfRule type="cellIs" dxfId="272" priority="129" operator="equal">
      <formula>"aus"</formula>
    </cfRule>
    <cfRule type="cellIs" dxfId="271" priority="130" operator="equal">
      <formula>"ein"</formula>
    </cfRule>
  </conditionalFormatting>
  <conditionalFormatting sqref="V116">
    <cfRule type="cellIs" dxfId="270" priority="127" operator="equal">
      <formula>"aus"</formula>
    </cfRule>
    <cfRule type="cellIs" dxfId="269" priority="128" operator="equal">
      <formula>"ein"</formula>
    </cfRule>
  </conditionalFormatting>
  <conditionalFormatting sqref="AB88:AB89 AB84 AB56:AB82 AB92:AB113 AB31:AB53">
    <cfRule type="cellIs" dxfId="268" priority="125" operator="equal">
      <formula>"aus"</formula>
    </cfRule>
    <cfRule type="cellIs" dxfId="267" priority="126" operator="equal">
      <formula>"ein"</formula>
    </cfRule>
  </conditionalFormatting>
  <conditionalFormatting sqref="AB116:AB122">
    <cfRule type="cellIs" dxfId="266" priority="121" operator="equal">
      <formula>"aus"</formula>
    </cfRule>
    <cfRule type="cellIs" dxfId="265" priority="122" operator="equal">
      <formula>"ein"</formula>
    </cfRule>
  </conditionalFormatting>
  <conditionalFormatting sqref="AB83">
    <cfRule type="cellIs" dxfId="264" priority="119" operator="equal">
      <formula>"aus"</formula>
    </cfRule>
    <cfRule type="cellIs" dxfId="263" priority="120" operator="equal">
      <formula>"ein"</formula>
    </cfRule>
  </conditionalFormatting>
  <conditionalFormatting sqref="AB90:AB91">
    <cfRule type="cellIs" dxfId="262" priority="117" operator="equal">
      <formula>"aus"</formula>
    </cfRule>
    <cfRule type="cellIs" dxfId="261" priority="118" operator="equal">
      <formula>"ein"</formula>
    </cfRule>
  </conditionalFormatting>
  <conditionalFormatting sqref="AB86:AB87">
    <cfRule type="cellIs" dxfId="260" priority="115" operator="equal">
      <formula>"aus"</formula>
    </cfRule>
    <cfRule type="cellIs" dxfId="259" priority="116" operator="equal">
      <formula>"ein"</formula>
    </cfRule>
  </conditionalFormatting>
  <conditionalFormatting sqref="AB55">
    <cfRule type="cellIs" dxfId="258" priority="111" operator="equal">
      <formula>"aus"</formula>
    </cfRule>
    <cfRule type="cellIs" dxfId="257" priority="112" operator="equal">
      <formula>"ein"</formula>
    </cfRule>
  </conditionalFormatting>
  <conditionalFormatting sqref="AB54">
    <cfRule type="cellIs" dxfId="256" priority="113" operator="equal">
      <formula>"aus"</formula>
    </cfRule>
    <cfRule type="cellIs" dxfId="255" priority="114" operator="equal">
      <formula>"ein"</formula>
    </cfRule>
  </conditionalFormatting>
  <conditionalFormatting sqref="AB114:AB115">
    <cfRule type="cellIs" dxfId="254" priority="109" operator="equal">
      <formula>"aus"</formula>
    </cfRule>
    <cfRule type="cellIs" dxfId="253" priority="110" operator="equal">
      <formula>"ein"</formula>
    </cfRule>
  </conditionalFormatting>
  <conditionalFormatting sqref="AB85">
    <cfRule type="cellIs" dxfId="252" priority="107" operator="equal">
      <formula>"aus"</formula>
    </cfRule>
    <cfRule type="cellIs" dxfId="251" priority="108" operator="equal">
      <formula>"ein"</formula>
    </cfRule>
  </conditionalFormatting>
  <conditionalFormatting sqref="X85">
    <cfRule type="cellIs" dxfId="250" priority="45" operator="equal">
      <formula>"aus"</formula>
    </cfRule>
    <cfRule type="cellIs" dxfId="249" priority="46" operator="equal">
      <formula>"ein"</formula>
    </cfRule>
  </conditionalFormatting>
  <conditionalFormatting sqref="AC85">
    <cfRule type="cellIs" dxfId="248" priority="25" operator="equal">
      <formula>"aus"</formula>
    </cfRule>
    <cfRule type="cellIs" dxfId="247" priority="26" operator="equal">
      <formula>"ein"</formula>
    </cfRule>
  </conditionalFormatting>
  <conditionalFormatting sqref="Y85">
    <cfRule type="cellIs" dxfId="246" priority="5" operator="equal">
      <formula>"aus"</formula>
    </cfRule>
    <cfRule type="cellIs" dxfId="245" priority="6" operator="equal">
      <formula>"ein"</formula>
    </cfRule>
  </conditionalFormatting>
  <conditionalFormatting sqref="Z88:Z89 Z84 Z92:Z103 Z56:Z82 Z31:Z53">
    <cfRule type="cellIs" dxfId="244" priority="105" operator="equal">
      <formula>"aus"</formula>
    </cfRule>
    <cfRule type="cellIs" dxfId="243" priority="106" operator="equal">
      <formula>"ein"</formula>
    </cfRule>
  </conditionalFormatting>
  <conditionalFormatting sqref="Z104:Z111 Z113 Z116:Z122">
    <cfRule type="cellIs" dxfId="242" priority="101" operator="equal">
      <formula>"aus"</formula>
    </cfRule>
    <cfRule type="cellIs" dxfId="241" priority="102" operator="equal">
      <formula>"ein"</formula>
    </cfRule>
  </conditionalFormatting>
  <conditionalFormatting sqref="Z83">
    <cfRule type="cellIs" dxfId="240" priority="99" operator="equal">
      <formula>"aus"</formula>
    </cfRule>
    <cfRule type="cellIs" dxfId="239" priority="100" operator="equal">
      <formula>"ein"</formula>
    </cfRule>
  </conditionalFormatting>
  <conditionalFormatting sqref="Z90:Z91">
    <cfRule type="cellIs" dxfId="238" priority="97" operator="equal">
      <formula>"aus"</formula>
    </cfRule>
    <cfRule type="cellIs" dxfId="237" priority="98" operator="equal">
      <formula>"ein"</formula>
    </cfRule>
  </conditionalFormatting>
  <conditionalFormatting sqref="Z86:Z87">
    <cfRule type="cellIs" dxfId="236" priority="95" operator="equal">
      <formula>"aus"</formula>
    </cfRule>
    <cfRule type="cellIs" dxfId="235" priority="96" operator="equal">
      <formula>"ein"</formula>
    </cfRule>
  </conditionalFormatting>
  <conditionalFormatting sqref="Z55">
    <cfRule type="cellIs" dxfId="234" priority="91" operator="equal">
      <formula>"aus"</formula>
    </cfRule>
    <cfRule type="cellIs" dxfId="233" priority="92" operator="equal">
      <formula>"ein"</formula>
    </cfRule>
  </conditionalFormatting>
  <conditionalFormatting sqref="Z54">
    <cfRule type="cellIs" dxfId="232" priority="93" operator="equal">
      <formula>"aus"</formula>
    </cfRule>
    <cfRule type="cellIs" dxfId="231" priority="94" operator="equal">
      <formula>"ein"</formula>
    </cfRule>
  </conditionalFormatting>
  <conditionalFormatting sqref="Z114:Z115">
    <cfRule type="cellIs" dxfId="230" priority="89" operator="equal">
      <formula>"aus"</formula>
    </cfRule>
    <cfRule type="cellIs" dxfId="229" priority="90" operator="equal">
      <formula>"ein"</formula>
    </cfRule>
  </conditionalFormatting>
  <conditionalFormatting sqref="Z85">
    <cfRule type="cellIs" dxfId="228" priority="87" operator="equal">
      <formula>"aus"</formula>
    </cfRule>
    <cfRule type="cellIs" dxfId="227" priority="88" operator="equal">
      <formula>"ein"</formula>
    </cfRule>
  </conditionalFormatting>
  <conditionalFormatting sqref="Z112">
    <cfRule type="cellIs" dxfId="226" priority="85" operator="equal">
      <formula>"aus"</formula>
    </cfRule>
    <cfRule type="cellIs" dxfId="225" priority="86" operator="equal">
      <formula>"ein"</formula>
    </cfRule>
  </conditionalFormatting>
  <conditionalFormatting sqref="AA88:AA89 AA84 AA92:AA113 AA56:AA82 AA31:AA53">
    <cfRule type="cellIs" dxfId="224" priority="83" operator="equal">
      <formula>"aus"</formula>
    </cfRule>
    <cfRule type="cellIs" dxfId="223" priority="84" operator="equal">
      <formula>"ein"</formula>
    </cfRule>
  </conditionalFormatting>
  <conditionalFormatting sqref="AA116:AA122">
    <cfRule type="cellIs" dxfId="222" priority="79" operator="equal">
      <formula>"aus"</formula>
    </cfRule>
    <cfRule type="cellIs" dxfId="221" priority="80" operator="equal">
      <formula>"ein"</formula>
    </cfRule>
  </conditionalFormatting>
  <conditionalFormatting sqref="AA83">
    <cfRule type="cellIs" dxfId="220" priority="77" operator="equal">
      <formula>"aus"</formula>
    </cfRule>
    <cfRule type="cellIs" dxfId="219" priority="78" operator="equal">
      <formula>"ein"</formula>
    </cfRule>
  </conditionalFormatting>
  <conditionalFormatting sqref="AA90:AA91">
    <cfRule type="cellIs" dxfId="218" priority="75" operator="equal">
      <formula>"aus"</formula>
    </cfRule>
    <cfRule type="cellIs" dxfId="217" priority="76" operator="equal">
      <formula>"ein"</formula>
    </cfRule>
  </conditionalFormatting>
  <conditionalFormatting sqref="AA86:AA87">
    <cfRule type="cellIs" dxfId="216" priority="73" operator="equal">
      <formula>"aus"</formula>
    </cfRule>
    <cfRule type="cellIs" dxfId="215" priority="74" operator="equal">
      <formula>"ein"</formula>
    </cfRule>
  </conditionalFormatting>
  <conditionalFormatting sqref="AA55">
    <cfRule type="cellIs" dxfId="214" priority="69" operator="equal">
      <formula>"aus"</formula>
    </cfRule>
    <cfRule type="cellIs" dxfId="213" priority="70" operator="equal">
      <formula>"ein"</formula>
    </cfRule>
  </conditionalFormatting>
  <conditionalFormatting sqref="AA54">
    <cfRule type="cellIs" dxfId="212" priority="71" operator="equal">
      <formula>"aus"</formula>
    </cfRule>
    <cfRule type="cellIs" dxfId="211" priority="72" operator="equal">
      <formula>"ein"</formula>
    </cfRule>
  </conditionalFormatting>
  <conditionalFormatting sqref="AA114:AA115">
    <cfRule type="cellIs" dxfId="210" priority="67" operator="equal">
      <formula>"aus"</formula>
    </cfRule>
    <cfRule type="cellIs" dxfId="209" priority="68" operator="equal">
      <formula>"ein"</formula>
    </cfRule>
  </conditionalFormatting>
  <conditionalFormatting sqref="AA85">
    <cfRule type="cellIs" dxfId="208" priority="65" operator="equal">
      <formula>"aus"</formula>
    </cfRule>
    <cfRule type="cellIs" dxfId="207" priority="66" operator="equal">
      <formula>"ein"</formula>
    </cfRule>
  </conditionalFormatting>
  <conditionalFormatting sqref="X88:X89 X84 X92:X113 X56:X82 X31:X53">
    <cfRule type="cellIs" dxfId="206" priority="63" operator="equal">
      <formula>"aus"</formula>
    </cfRule>
    <cfRule type="cellIs" dxfId="205" priority="64" operator="equal">
      <formula>"ein"</formula>
    </cfRule>
  </conditionalFormatting>
  <conditionalFormatting sqref="X116:X122">
    <cfRule type="cellIs" dxfId="204" priority="59" operator="equal">
      <formula>"aus"</formula>
    </cfRule>
    <cfRule type="cellIs" dxfId="203" priority="60" operator="equal">
      <formula>"ein"</formula>
    </cfRule>
  </conditionalFormatting>
  <conditionalFormatting sqref="X83">
    <cfRule type="cellIs" dxfId="202" priority="57" operator="equal">
      <formula>"aus"</formula>
    </cfRule>
    <cfRule type="cellIs" dxfId="201" priority="58" operator="equal">
      <formula>"ein"</formula>
    </cfRule>
  </conditionalFormatting>
  <conditionalFormatting sqref="X90:X91">
    <cfRule type="cellIs" dxfId="200" priority="55" operator="equal">
      <formula>"aus"</formula>
    </cfRule>
    <cfRule type="cellIs" dxfId="199" priority="56" operator="equal">
      <formula>"ein"</formula>
    </cfRule>
  </conditionalFormatting>
  <conditionalFormatting sqref="X86:X87">
    <cfRule type="cellIs" dxfId="198" priority="53" operator="equal">
      <formula>"aus"</formula>
    </cfRule>
    <cfRule type="cellIs" dxfId="197" priority="54" operator="equal">
      <formula>"ein"</formula>
    </cfRule>
  </conditionalFormatting>
  <conditionalFormatting sqref="X55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54">
    <cfRule type="cellIs" dxfId="194" priority="51" operator="equal">
      <formula>"aus"</formula>
    </cfRule>
    <cfRule type="cellIs" dxfId="193" priority="52" operator="equal">
      <formula>"ein"</formula>
    </cfRule>
  </conditionalFormatting>
  <conditionalFormatting sqref="X114:X115">
    <cfRule type="cellIs" dxfId="192" priority="47" operator="equal">
      <formula>"aus"</formula>
    </cfRule>
    <cfRule type="cellIs" dxfId="191" priority="48" operator="equal">
      <formula>"ein"</formula>
    </cfRule>
  </conditionalFormatting>
  <conditionalFormatting sqref="AC88:AC89 AC84 AC56:AC82 AC92:AC113 AC31:AC53">
    <cfRule type="cellIs" dxfId="190" priority="43" operator="equal">
      <formula>"aus"</formula>
    </cfRule>
    <cfRule type="cellIs" dxfId="189" priority="44" operator="equal">
      <formula>"ein"</formula>
    </cfRule>
  </conditionalFormatting>
  <conditionalFormatting sqref="AC116:AC122">
    <cfRule type="cellIs" dxfId="188" priority="39" operator="equal">
      <formula>"aus"</formula>
    </cfRule>
    <cfRule type="cellIs" dxfId="187" priority="40" operator="equal">
      <formula>"ein"</formula>
    </cfRule>
  </conditionalFormatting>
  <conditionalFormatting sqref="AC83">
    <cfRule type="cellIs" dxfId="186" priority="37" operator="equal">
      <formula>"aus"</formula>
    </cfRule>
    <cfRule type="cellIs" dxfId="185" priority="38" operator="equal">
      <formula>"ein"</formula>
    </cfRule>
  </conditionalFormatting>
  <conditionalFormatting sqref="AC90:AC91">
    <cfRule type="cellIs" dxfId="184" priority="35" operator="equal">
      <formula>"aus"</formula>
    </cfRule>
    <cfRule type="cellIs" dxfId="183" priority="36" operator="equal">
      <formula>"ein"</formula>
    </cfRule>
  </conditionalFormatting>
  <conditionalFormatting sqref="AC86:AC87">
    <cfRule type="cellIs" dxfId="182" priority="33" operator="equal">
      <formula>"aus"</formula>
    </cfRule>
    <cfRule type="cellIs" dxfId="181" priority="34" operator="equal">
      <formula>"ein"</formula>
    </cfRule>
  </conditionalFormatting>
  <conditionalFormatting sqref="AC55">
    <cfRule type="cellIs" dxfId="180" priority="29" operator="equal">
      <formula>"aus"</formula>
    </cfRule>
    <cfRule type="cellIs" dxfId="179" priority="30" operator="equal">
      <formula>"ein"</formula>
    </cfRule>
  </conditionalFormatting>
  <conditionalFormatting sqref="AC54">
    <cfRule type="cellIs" dxfId="178" priority="31" operator="equal">
      <formula>"aus"</formula>
    </cfRule>
    <cfRule type="cellIs" dxfId="177" priority="32" operator="equal">
      <formula>"ein"</formula>
    </cfRule>
  </conditionalFormatting>
  <conditionalFormatting sqref="AC114:AC115">
    <cfRule type="cellIs" dxfId="176" priority="27" operator="equal">
      <formula>"aus"</formula>
    </cfRule>
    <cfRule type="cellIs" dxfId="175" priority="28" operator="equal">
      <formula>"ein"</formula>
    </cfRule>
  </conditionalFormatting>
  <conditionalFormatting sqref="Y88:Y89 Y84 Y92:Y113 Y56:Y82 Y31:Y53">
    <cfRule type="cellIs" dxfId="174" priority="23" operator="equal">
      <formula>"aus"</formula>
    </cfRule>
    <cfRule type="cellIs" dxfId="173" priority="24" operator="equal">
      <formula>"ein"</formula>
    </cfRule>
  </conditionalFormatting>
  <conditionalFormatting sqref="Y116:Y122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83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90:Y91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86:Y87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55">
    <cfRule type="cellIs" dxfId="164" priority="9" operator="equal">
      <formula>"aus"</formula>
    </cfRule>
    <cfRule type="cellIs" dxfId="163" priority="10" operator="equal">
      <formula>"ein"</formula>
    </cfRule>
  </conditionalFormatting>
  <conditionalFormatting sqref="Y54">
    <cfRule type="cellIs" dxfId="162" priority="11" operator="equal">
      <formula>"aus"</formula>
    </cfRule>
    <cfRule type="cellIs" dxfId="161" priority="12" operator="equal">
      <formula>"ein"</formula>
    </cfRule>
  </conditionalFormatting>
  <conditionalFormatting sqref="Y114:Y115">
    <cfRule type="cellIs" dxfId="160" priority="7" operator="equal">
      <formula>"aus"</formula>
    </cfRule>
    <cfRule type="cellIs" dxfId="159" priority="8" operator="equal">
      <formula>"ein"</formula>
    </cfRule>
  </conditionalFormatting>
  <conditionalFormatting sqref="AE117">
    <cfRule type="cellIs" dxfId="158" priority="3" operator="equal">
      <formula>"aus"</formula>
    </cfRule>
    <cfRule type="cellIs" dxfId="157" priority="4" operator="equal">
      <formula>"ein"</formula>
    </cfRule>
  </conditionalFormatting>
  <conditionalFormatting sqref="V20:AM30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8" scale="73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56" customWidth="1"/>
    <col min="2" max="2" width="69.42578125" style="1" customWidth="1"/>
    <col min="3" max="3" width="14" style="17" customWidth="1"/>
    <col min="4" max="4" width="8.7109375" style="18" customWidth="1"/>
    <col min="5" max="5" width="3.5703125" style="11" customWidth="1"/>
    <col min="6" max="6" width="15.42578125" style="1" customWidth="1"/>
    <col min="7" max="7" width="3.5703125" style="11" customWidth="1"/>
    <col min="8" max="8" width="14.42578125" style="1" hidden="1" customWidth="1" outlineLevel="1"/>
    <col min="9" max="9" width="10.5703125" style="1" hidden="1" customWidth="1" outlineLevel="1"/>
    <col min="10" max="10" width="3.5703125" style="11" hidden="1" customWidth="1" outlineLevel="1"/>
    <col min="11" max="11" width="14" style="11" hidden="1" customWidth="1" outlineLevel="1"/>
    <col min="12" max="12" width="8.7109375" style="11" hidden="1" customWidth="1" outlineLevel="1"/>
    <col min="13" max="13" width="4.42578125" style="11" hidden="1" customWidth="1" outlineLevel="1"/>
    <col min="14" max="14" width="15.42578125" style="11" hidden="1" customWidth="1" outlineLevel="1"/>
    <col min="15" max="15" width="3.5703125" style="11" hidden="1" customWidth="1" outlineLevel="1"/>
    <col min="16" max="16" width="14" hidden="1" customWidth="1" outlineLevel="1"/>
    <col min="17" max="17" width="8.7109375" hidden="1" customWidth="1" outlineLevel="1"/>
    <col min="18" max="18" width="3.5703125" hidden="1" customWidth="1" outlineLevel="1"/>
    <col min="19" max="19" width="15.42578125" hidden="1" customWidth="1" outlineLevel="1"/>
    <col min="20" max="20" width="3.5703125" style="11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56" customWidth="1"/>
    <col min="29" max="31" width="11.42578125" style="1" customWidth="1"/>
    <col min="32" max="32" width="11.42578125" style="56" customWidth="1"/>
    <col min="33" max="35" width="11.42578125" style="1" hidden="1" customWidth="1"/>
    <col min="36" max="36" width="11.42578125" style="56" hidden="1" customWidth="1"/>
    <col min="37" max="37" width="11.42578125" style="1" hidden="1" customWidth="1"/>
    <col min="38" max="38" width="11.42578125" style="92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10"/>
      <c r="B1" s="11"/>
      <c r="C1" s="201"/>
      <c r="D1" s="202"/>
      <c r="F1" s="11"/>
      <c r="H1" s="11"/>
      <c r="I1" s="11"/>
      <c r="P1" s="127"/>
      <c r="Q1" s="127"/>
      <c r="R1" s="127"/>
      <c r="S1" s="127"/>
      <c r="U1" s="10"/>
      <c r="V1" s="10"/>
      <c r="W1" s="10"/>
      <c r="X1" s="10"/>
      <c r="Y1" s="10"/>
      <c r="Z1" s="10"/>
      <c r="AA1" s="10"/>
      <c r="AB1" s="88" t="s">
        <v>66</v>
      </c>
      <c r="AC1" s="97"/>
      <c r="AD1" s="10"/>
      <c r="AE1" s="10"/>
      <c r="AF1" s="10"/>
      <c r="AG1" s="10"/>
      <c r="AH1" s="10"/>
      <c r="AI1" s="10"/>
      <c r="AJ1" s="10"/>
      <c r="AK1" s="10"/>
      <c r="AL1" s="93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.75" thickBot="1" x14ac:dyDescent="0.3">
      <c r="A2" s="10"/>
      <c r="B2" s="96" t="s">
        <v>98</v>
      </c>
      <c r="C2" s="95"/>
      <c r="D2" s="203"/>
      <c r="E2" s="38"/>
      <c r="F2" s="20"/>
      <c r="G2" s="38"/>
      <c r="H2" s="11"/>
      <c r="I2" s="38"/>
      <c r="J2" s="38"/>
      <c r="K2" s="38"/>
      <c r="L2" s="38"/>
      <c r="M2" s="38"/>
      <c r="N2" s="38"/>
      <c r="O2" s="38"/>
      <c r="P2" s="204"/>
      <c r="Q2" s="204"/>
      <c r="R2" s="204"/>
      <c r="S2" s="204"/>
      <c r="T2" s="38"/>
      <c r="U2" s="11"/>
      <c r="V2" s="10"/>
      <c r="W2" s="10"/>
      <c r="X2" s="10"/>
      <c r="Y2" s="10"/>
      <c r="Z2" s="10"/>
      <c r="AA2" s="10"/>
      <c r="AB2" s="205" t="s">
        <v>326</v>
      </c>
      <c r="AC2" s="98">
        <v>0</v>
      </c>
      <c r="AD2" s="10"/>
      <c r="AE2" s="10"/>
      <c r="AF2" s="10"/>
      <c r="AG2" s="10"/>
      <c r="AH2" s="10"/>
      <c r="AI2" s="10"/>
      <c r="AJ2" s="10"/>
      <c r="AK2" s="10"/>
      <c r="AL2" s="93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.75" thickBot="1" x14ac:dyDescent="0.3">
      <c r="A3" s="10"/>
      <c r="B3" s="23"/>
      <c r="C3" s="10"/>
      <c r="D3" s="10"/>
      <c r="E3" s="2"/>
      <c r="F3" s="10"/>
      <c r="H3" s="10"/>
      <c r="I3" s="10"/>
      <c r="J3" s="2"/>
      <c r="K3" s="2"/>
      <c r="L3" s="2"/>
      <c r="M3" s="2"/>
      <c r="N3" s="2"/>
      <c r="O3" s="2"/>
      <c r="P3" s="173"/>
      <c r="Q3" s="173"/>
      <c r="R3" s="173"/>
      <c r="S3" s="173"/>
      <c r="T3" s="2"/>
      <c r="U3" s="16"/>
      <c r="V3" s="10"/>
      <c r="W3" s="10"/>
      <c r="X3" s="10"/>
      <c r="Y3" s="10"/>
      <c r="Z3" s="10"/>
      <c r="AA3" s="10"/>
      <c r="AB3" s="205" t="s">
        <v>327</v>
      </c>
      <c r="AC3" s="469">
        <v>0</v>
      </c>
      <c r="AD3" s="470"/>
      <c r="AE3" s="470"/>
      <c r="AF3" s="471"/>
      <c r="AG3" s="10"/>
      <c r="AH3" s="10"/>
      <c r="AI3" s="10"/>
      <c r="AJ3" s="10"/>
      <c r="AK3" s="10"/>
      <c r="AL3" s="93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44" customFormat="1" ht="12" customHeight="1" x14ac:dyDescent="0.2">
      <c r="A4" s="145"/>
      <c r="B4" s="180" t="s">
        <v>9</v>
      </c>
      <c r="C4" s="485">
        <f>Deckblatt_BBET!C4</f>
        <v>0</v>
      </c>
      <c r="D4" s="486"/>
      <c r="E4" s="486"/>
      <c r="F4" s="486"/>
      <c r="G4" s="487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5"/>
      <c r="U4" s="487"/>
      <c r="V4" s="145"/>
      <c r="W4" s="145"/>
      <c r="X4" s="145"/>
      <c r="Y4" s="145"/>
      <c r="Z4" s="145"/>
      <c r="AA4" s="145"/>
      <c r="AB4" s="327"/>
      <c r="AC4" s="472"/>
      <c r="AD4" s="473"/>
      <c r="AE4" s="473"/>
      <c r="AF4" s="474"/>
      <c r="AG4" s="145"/>
      <c r="AH4" s="145"/>
      <c r="AI4" s="145"/>
      <c r="AJ4" s="145"/>
      <c r="AK4" s="145"/>
      <c r="AL4" s="328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</row>
    <row r="5" spans="1:100" s="144" customFormat="1" ht="12" customHeight="1" x14ac:dyDescent="0.2">
      <c r="A5" s="145"/>
      <c r="B5" s="180" t="s">
        <v>176</v>
      </c>
      <c r="C5" s="489">
        <f>Deckblatt_BBET!C5</f>
        <v>0</v>
      </c>
      <c r="D5" s="490"/>
      <c r="E5" s="490"/>
      <c r="F5" s="490"/>
      <c r="G5" s="491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89"/>
      <c r="U5" s="491"/>
      <c r="V5" s="145"/>
      <c r="W5" s="145"/>
      <c r="X5" s="145"/>
      <c r="Y5" s="145"/>
      <c r="Z5" s="145"/>
      <c r="AA5" s="145"/>
      <c r="AB5" s="327"/>
      <c r="AC5" s="472"/>
      <c r="AD5" s="473"/>
      <c r="AE5" s="473"/>
      <c r="AF5" s="474"/>
      <c r="AG5" s="145"/>
      <c r="AH5" s="145"/>
      <c r="AI5" s="145"/>
      <c r="AJ5" s="145"/>
      <c r="AK5" s="145"/>
      <c r="AL5" s="328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</row>
    <row r="6" spans="1:100" s="144" customFormat="1" ht="12" customHeight="1" thickBot="1" x14ac:dyDescent="0.25">
      <c r="A6" s="145"/>
      <c r="B6" s="340" t="s">
        <v>322</v>
      </c>
      <c r="C6" s="489">
        <f>Deckblatt_BBET!C6</f>
        <v>0</v>
      </c>
      <c r="D6" s="490"/>
      <c r="E6" s="490"/>
      <c r="F6" s="490"/>
      <c r="G6" s="491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89"/>
      <c r="U6" s="491"/>
      <c r="V6" s="145"/>
      <c r="W6" s="145"/>
      <c r="X6" s="145"/>
      <c r="Y6" s="145"/>
      <c r="Z6" s="145"/>
      <c r="AA6" s="145"/>
      <c r="AB6" s="327"/>
      <c r="AC6" s="475"/>
      <c r="AD6" s="476"/>
      <c r="AE6" s="476"/>
      <c r="AF6" s="477"/>
      <c r="AG6" s="145"/>
      <c r="AH6" s="145"/>
      <c r="AI6" s="145"/>
      <c r="AJ6" s="145"/>
      <c r="AK6" s="145"/>
      <c r="AL6" s="328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</row>
    <row r="7" spans="1:100" s="144" customFormat="1" ht="12" customHeight="1" x14ac:dyDescent="0.2">
      <c r="A7" s="145"/>
      <c r="B7" s="340" t="s">
        <v>70</v>
      </c>
      <c r="C7" s="489">
        <f>Deckblatt_BBET!C7</f>
        <v>0</v>
      </c>
      <c r="D7" s="490"/>
      <c r="E7" s="490"/>
      <c r="F7" s="490"/>
      <c r="G7" s="491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89"/>
      <c r="U7" s="491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328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s="144" customFormat="1" ht="12" customHeight="1" x14ac:dyDescent="0.2">
      <c r="A8" s="145"/>
      <c r="B8" s="340" t="s">
        <v>13</v>
      </c>
      <c r="C8" s="489">
        <f>Deckblatt_BBET!C8</f>
        <v>0</v>
      </c>
      <c r="D8" s="490"/>
      <c r="E8" s="490"/>
      <c r="F8" s="490"/>
      <c r="G8" s="491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89"/>
      <c r="U8" s="491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328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</row>
    <row r="9" spans="1:100" s="144" customFormat="1" ht="12" customHeight="1" x14ac:dyDescent="0.2">
      <c r="A9" s="145"/>
      <c r="B9" s="340" t="s">
        <v>38</v>
      </c>
      <c r="C9" s="489">
        <f>Deckblatt_BBET!C9</f>
        <v>0</v>
      </c>
      <c r="D9" s="490"/>
      <c r="E9" s="490"/>
      <c r="F9" s="490"/>
      <c r="G9" s="491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89"/>
      <c r="U9" s="491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328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</row>
    <row r="10" spans="1:100" s="144" customFormat="1" ht="12" customHeight="1" x14ac:dyDescent="0.2">
      <c r="A10" s="145"/>
      <c r="B10" s="340" t="s">
        <v>159</v>
      </c>
      <c r="C10" s="489">
        <f>Deckblatt_BBET!C10</f>
        <v>0</v>
      </c>
      <c r="D10" s="490"/>
      <c r="E10" s="490"/>
      <c r="F10" s="490"/>
      <c r="G10" s="491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89"/>
      <c r="U10" s="491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328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</row>
    <row r="11" spans="1:100" s="144" customFormat="1" ht="12" customHeight="1" x14ac:dyDescent="0.2">
      <c r="A11" s="145"/>
      <c r="B11" s="174" t="s">
        <v>187</v>
      </c>
      <c r="C11" s="489">
        <f>Deckblatt_BBET!C11</f>
        <v>0</v>
      </c>
      <c r="D11" s="490"/>
      <c r="E11" s="490"/>
      <c r="F11" s="490"/>
      <c r="G11" s="491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89"/>
      <c r="U11" s="491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328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</row>
    <row r="12" spans="1:100" s="144" customFormat="1" ht="12" customHeight="1" x14ac:dyDescent="0.2">
      <c r="A12" s="145"/>
      <c r="B12" s="174" t="s">
        <v>188</v>
      </c>
      <c r="C12" s="489">
        <f>Deckblatt_BBET!C12</f>
        <v>0</v>
      </c>
      <c r="D12" s="490"/>
      <c r="E12" s="490"/>
      <c r="F12" s="490"/>
      <c r="G12" s="491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89"/>
      <c r="U12" s="491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328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</row>
    <row r="13" spans="1:100" s="144" customFormat="1" ht="12" customHeight="1" thickBot="1" x14ac:dyDescent="0.25">
      <c r="A13" s="145"/>
      <c r="B13" s="340" t="s">
        <v>100</v>
      </c>
      <c r="C13" s="492">
        <f>Deckblatt_BBET!C13</f>
        <v>0</v>
      </c>
      <c r="D13" s="493"/>
      <c r="E13" s="493"/>
      <c r="F13" s="493"/>
      <c r="G13" s="494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2"/>
      <c r="U13" s="494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328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</row>
    <row r="14" spans="1:100" ht="18.75" thickBot="1" x14ac:dyDescent="0.3">
      <c r="A14" s="10"/>
      <c r="B14" s="21"/>
      <c r="C14" s="10"/>
      <c r="D14" s="10"/>
      <c r="E14" s="2"/>
      <c r="F14" s="10"/>
      <c r="G14" s="2"/>
      <c r="H14" s="2"/>
      <c r="I14" s="35"/>
      <c r="J14" s="2"/>
      <c r="K14" s="2"/>
      <c r="L14" s="2"/>
      <c r="M14" s="2"/>
      <c r="N14" s="2"/>
      <c r="O14" s="2"/>
      <c r="P14" s="173"/>
      <c r="Q14" s="173"/>
      <c r="R14" s="173"/>
      <c r="S14" s="173"/>
      <c r="T14" s="2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93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415" customFormat="1" ht="16.149999999999999" customHeight="1" thickBot="1" x14ac:dyDescent="0.25">
      <c r="A15" s="405"/>
      <c r="B15" s="406" t="s">
        <v>101</v>
      </c>
      <c r="C15" s="478" t="s">
        <v>192</v>
      </c>
      <c r="D15" s="479"/>
      <c r="E15" s="407"/>
      <c r="F15" s="408"/>
      <c r="G15" s="407"/>
      <c r="H15" s="480" t="s">
        <v>39</v>
      </c>
      <c r="I15" s="481"/>
      <c r="J15" s="349"/>
      <c r="K15" s="482" t="s">
        <v>179</v>
      </c>
      <c r="L15" s="483"/>
      <c r="M15" s="483"/>
      <c r="N15" s="484"/>
      <c r="O15" s="350"/>
      <c r="P15" s="482" t="s">
        <v>138</v>
      </c>
      <c r="Q15" s="483"/>
      <c r="R15" s="483"/>
      <c r="S15" s="484"/>
      <c r="T15" s="407"/>
      <c r="U15" s="408"/>
      <c r="V15" s="405"/>
      <c r="W15" s="408" t="s">
        <v>77</v>
      </c>
      <c r="X15" s="405"/>
      <c r="Y15" s="405"/>
      <c r="Z15" s="343"/>
      <c r="AA15" s="343"/>
      <c r="AB15" s="405"/>
      <c r="AC15" s="405"/>
      <c r="AD15" s="405"/>
      <c r="AE15" s="405"/>
      <c r="AF15" s="405"/>
      <c r="AG15" s="343"/>
      <c r="AH15" s="343"/>
      <c r="AI15" s="343"/>
      <c r="AJ15" s="343"/>
      <c r="AK15" s="343"/>
      <c r="AL15" s="348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405"/>
      <c r="AZ15" s="405"/>
      <c r="BA15" s="405"/>
      <c r="BB15" s="405"/>
      <c r="BC15" s="405"/>
      <c r="BD15" s="405"/>
      <c r="BE15" s="405"/>
      <c r="BF15" s="405"/>
      <c r="BG15" s="405"/>
      <c r="BH15" s="405"/>
      <c r="BI15" s="405"/>
      <c r="BJ15" s="405"/>
      <c r="BK15" s="405"/>
      <c r="BL15" s="405"/>
      <c r="BM15" s="405"/>
      <c r="BN15" s="405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5"/>
      <c r="CM15" s="405"/>
      <c r="CN15" s="405"/>
      <c r="CO15" s="405"/>
      <c r="CP15" s="405"/>
      <c r="CQ15" s="405"/>
      <c r="CR15" s="405"/>
      <c r="CS15" s="405"/>
      <c r="CT15" s="405"/>
      <c r="CU15" s="405"/>
      <c r="CV15" s="405"/>
    </row>
    <row r="16" spans="1:100" s="409" customFormat="1" ht="34.700000000000003" customHeight="1" thickBot="1" x14ac:dyDescent="0.25">
      <c r="B16" s="410"/>
      <c r="C16" s="411" t="s">
        <v>251</v>
      </c>
      <c r="D16" s="411" t="s">
        <v>22</v>
      </c>
      <c r="E16" s="412"/>
      <c r="F16" s="411" t="s">
        <v>102</v>
      </c>
      <c r="G16" s="412"/>
      <c r="H16" s="329" t="s">
        <v>40</v>
      </c>
      <c r="I16" s="329" t="s">
        <v>41</v>
      </c>
      <c r="J16" s="330"/>
      <c r="K16" s="329" t="s">
        <v>251</v>
      </c>
      <c r="L16" s="331" t="s">
        <v>22</v>
      </c>
      <c r="M16" s="332"/>
      <c r="N16" s="331" t="s">
        <v>102</v>
      </c>
      <c r="O16" s="332"/>
      <c r="P16" s="329" t="s">
        <v>251</v>
      </c>
      <c r="Q16" s="331" t="s">
        <v>22</v>
      </c>
      <c r="R16" s="332"/>
      <c r="S16" s="331" t="s">
        <v>102</v>
      </c>
      <c r="T16" s="412"/>
      <c r="U16" s="411" t="s">
        <v>23</v>
      </c>
      <c r="W16" s="413" t="s">
        <v>59</v>
      </c>
      <c r="Y16" s="414"/>
      <c r="Z16" s="333"/>
      <c r="AA16" s="333"/>
      <c r="AG16" s="333"/>
      <c r="AH16" s="333"/>
      <c r="AI16" s="333"/>
      <c r="AJ16" s="333"/>
      <c r="AK16" s="333"/>
      <c r="AL16" s="335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</row>
    <row r="17" spans="2:50" s="10" customFormat="1" ht="18.75" thickBot="1" x14ac:dyDescent="0.3">
      <c r="B17" s="37"/>
      <c r="C17" s="39"/>
      <c r="D17" s="4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6"/>
      <c r="Q17" s="206"/>
      <c r="R17" s="206"/>
      <c r="S17" s="206"/>
      <c r="T17" s="19"/>
      <c r="U17" s="19"/>
      <c r="V17" s="11"/>
      <c r="Y17" s="49"/>
      <c r="AL17" s="93"/>
    </row>
    <row r="18" spans="2:50" s="10" customFormat="1" ht="18.75" customHeight="1" thickBot="1" x14ac:dyDescent="0.3">
      <c r="B18" s="53" t="s">
        <v>97</v>
      </c>
      <c r="C18" s="71">
        <f>SUM(C20,C41,C51,C63,C77,C70)</f>
        <v>0</v>
      </c>
      <c r="D18" s="71">
        <f>IFERROR(C18/$AC$1,0)</f>
        <v>0</v>
      </c>
      <c r="E18" s="41"/>
      <c r="F18" s="65">
        <f>SUM(F20,F41,F51,F63,F77,F70)</f>
        <v>0</v>
      </c>
      <c r="G18" s="41"/>
      <c r="H18" s="77">
        <f>SUM(H20,H41,H51,H63,H77,H70)</f>
        <v>0</v>
      </c>
      <c r="I18" s="65">
        <f>SUM(I20,I41,I51,I63,I77,I70)</f>
        <v>0</v>
      </c>
      <c r="J18" s="41"/>
      <c r="K18" s="71">
        <f>SUM(K41)</f>
        <v>0</v>
      </c>
      <c r="L18" s="71">
        <f>IFERROR(K18/$X$4,0)</f>
        <v>0</v>
      </c>
      <c r="M18" s="207"/>
      <c r="N18" s="103">
        <f>SUM(N41)</f>
        <v>0</v>
      </c>
      <c r="O18" s="207"/>
      <c r="P18" s="71">
        <f>SUM(P20,P41,P63,P77)</f>
        <v>0</v>
      </c>
      <c r="Q18" s="71">
        <f>IFERROR(P18/$X$4,0)</f>
        <v>0</v>
      </c>
      <c r="R18" s="207"/>
      <c r="S18" s="103">
        <f>SUM(S20,S41,S63,S77)</f>
        <v>0</v>
      </c>
      <c r="T18" s="41"/>
      <c r="U18" s="43"/>
      <c r="W18" s="427">
        <f>IFERROR(F18/D18,0)</f>
        <v>0</v>
      </c>
      <c r="Y18" s="49"/>
      <c r="AL18" s="93"/>
    </row>
    <row r="19" spans="2:50" s="10" customFormat="1" ht="13.5" thickBot="1" x14ac:dyDescent="0.25">
      <c r="B19" s="31"/>
      <c r="C19" s="72"/>
      <c r="D19" s="72"/>
      <c r="E19" s="19"/>
      <c r="F19" s="75"/>
      <c r="G19" s="19"/>
      <c r="H19" s="75"/>
      <c r="I19" s="75"/>
      <c r="J19" s="19"/>
      <c r="K19" s="206"/>
      <c r="L19" s="206"/>
      <c r="M19" s="206"/>
      <c r="N19" s="206"/>
      <c r="O19" s="206"/>
      <c r="P19" s="206"/>
      <c r="Q19" s="206"/>
      <c r="R19" s="206"/>
      <c r="S19" s="206"/>
      <c r="T19" s="19"/>
      <c r="U19" s="19"/>
      <c r="W19" s="78"/>
      <c r="AG19" s="245" t="s">
        <v>145</v>
      </c>
      <c r="AH19" s="126" t="s">
        <v>146</v>
      </c>
      <c r="AI19" s="126" t="s">
        <v>175</v>
      </c>
      <c r="AJ19" s="126" t="s">
        <v>174</v>
      </c>
      <c r="AK19" s="126" t="s">
        <v>147</v>
      </c>
      <c r="AL19" s="126" t="s">
        <v>148</v>
      </c>
      <c r="AM19" s="126" t="s">
        <v>149</v>
      </c>
      <c r="AN19" s="126" t="s">
        <v>173</v>
      </c>
      <c r="AO19" s="126" t="s">
        <v>150</v>
      </c>
      <c r="AP19" s="126" t="s">
        <v>181</v>
      </c>
      <c r="AQ19" s="126" t="s">
        <v>151</v>
      </c>
      <c r="AR19" s="126" t="s">
        <v>152</v>
      </c>
      <c r="AS19" s="126" t="s">
        <v>153</v>
      </c>
      <c r="AT19" s="126" t="s">
        <v>154</v>
      </c>
      <c r="AU19" s="126" t="s">
        <v>156</v>
      </c>
      <c r="AV19" s="126" t="s">
        <v>155</v>
      </c>
      <c r="AW19" s="126" t="s">
        <v>157</v>
      </c>
      <c r="AX19" s="126" t="s">
        <v>158</v>
      </c>
    </row>
    <row r="20" spans="2:50" s="15" customFormat="1" ht="18.75" customHeight="1" thickBot="1" x14ac:dyDescent="0.25">
      <c r="B20" s="31" t="s">
        <v>53</v>
      </c>
      <c r="C20" s="73">
        <f>SUM(C21:C39)</f>
        <v>0</v>
      </c>
      <c r="D20" s="73">
        <f t="shared" ref="D20:D39" si="0">IFERROR(C20/$AC$1,0)</f>
        <v>0</v>
      </c>
      <c r="E20" s="42"/>
      <c r="F20" s="65">
        <f>SUM(F21:F39)</f>
        <v>0</v>
      </c>
      <c r="G20" s="42"/>
      <c r="H20" s="65">
        <f>SUM(H21:H39)</f>
        <v>0</v>
      </c>
      <c r="I20" s="65">
        <f>SUM(I21:I39)</f>
        <v>0</v>
      </c>
      <c r="J20" s="42"/>
      <c r="K20" s="211"/>
      <c r="L20" s="211"/>
      <c r="M20" s="211"/>
      <c r="N20" s="211"/>
      <c r="O20" s="211"/>
      <c r="P20" s="73">
        <f>SUM(P21:P39)</f>
        <v>0</v>
      </c>
      <c r="Q20" s="73">
        <f>IFERROR(P20/$AC$1,0)</f>
        <v>0</v>
      </c>
      <c r="R20" s="211"/>
      <c r="S20" s="65">
        <f>SUM(S21:S39)</f>
        <v>0</v>
      </c>
      <c r="T20" s="42"/>
      <c r="U20" s="423" t="s">
        <v>292</v>
      </c>
      <c r="W20" s="65">
        <f t="shared" ref="W20:W49" si="1">IFERROR(F20/D20,0)</f>
        <v>0</v>
      </c>
      <c r="AG20" s="245" t="s">
        <v>60</v>
      </c>
      <c r="AH20" s="246" t="s">
        <v>60</v>
      </c>
      <c r="AI20" s="246" t="s">
        <v>60</v>
      </c>
      <c r="AJ20" s="246" t="s">
        <v>60</v>
      </c>
      <c r="AK20" s="246" t="s">
        <v>60</v>
      </c>
      <c r="AL20" s="246" t="s">
        <v>60</v>
      </c>
      <c r="AM20" s="246" t="s">
        <v>60</v>
      </c>
      <c r="AN20" s="246" t="s">
        <v>60</v>
      </c>
      <c r="AO20" s="246" t="s">
        <v>60</v>
      </c>
      <c r="AP20" s="246" t="s">
        <v>60</v>
      </c>
      <c r="AQ20" s="246" t="s">
        <v>60</v>
      </c>
      <c r="AR20" s="246" t="s">
        <v>60</v>
      </c>
      <c r="AS20" s="246" t="s">
        <v>61</v>
      </c>
      <c r="AT20" s="246" t="s">
        <v>60</v>
      </c>
      <c r="AU20" s="246" t="s">
        <v>60</v>
      </c>
      <c r="AV20" s="246" t="s">
        <v>60</v>
      </c>
      <c r="AW20" s="246" t="s">
        <v>60</v>
      </c>
      <c r="AX20" s="246" t="s">
        <v>60</v>
      </c>
    </row>
    <row r="21" spans="2:50" s="100" customFormat="1" ht="12.75" x14ac:dyDescent="0.2">
      <c r="B21" s="243" t="s">
        <v>260</v>
      </c>
      <c r="C21" s="248"/>
      <c r="D21" s="249">
        <f>IFERROR(C21/$AC$1,0)</f>
        <v>0</v>
      </c>
      <c r="E21" s="250"/>
      <c r="F21" s="360"/>
      <c r="G21" s="250"/>
      <c r="H21" s="251">
        <f>F21</f>
        <v>0</v>
      </c>
      <c r="I21" s="251"/>
      <c r="J21" s="250"/>
      <c r="K21" s="210"/>
      <c r="L21" s="210"/>
      <c r="M21" s="210"/>
      <c r="N21" s="210"/>
      <c r="O21" s="210"/>
      <c r="P21" s="388"/>
      <c r="Q21" s="194">
        <f>IFERROR(P21/$AC$1,0)</f>
        <v>0</v>
      </c>
      <c r="R21" s="210"/>
      <c r="S21" s="399"/>
      <c r="T21" s="250"/>
      <c r="U21" s="240"/>
      <c r="W21" s="251">
        <f>IFERROR(F21/D21,0)</f>
        <v>0</v>
      </c>
      <c r="AG21" s="245" t="s">
        <v>60</v>
      </c>
      <c r="AH21" s="246" t="s">
        <v>60</v>
      </c>
      <c r="AI21" s="246" t="s">
        <v>61</v>
      </c>
      <c r="AJ21" s="246" t="s">
        <v>61</v>
      </c>
      <c r="AK21" s="246" t="s">
        <v>60</v>
      </c>
      <c r="AL21" s="246" t="s">
        <v>61</v>
      </c>
      <c r="AM21" s="246" t="s">
        <v>60</v>
      </c>
      <c r="AN21" s="246" t="s">
        <v>60</v>
      </c>
      <c r="AO21" s="246" t="s">
        <v>60</v>
      </c>
      <c r="AP21" s="246" t="s">
        <v>60</v>
      </c>
      <c r="AQ21" s="246" t="s">
        <v>60</v>
      </c>
      <c r="AR21" s="246" t="s">
        <v>60</v>
      </c>
      <c r="AS21" s="246" t="s">
        <v>61</v>
      </c>
      <c r="AT21" s="246" t="s">
        <v>60</v>
      </c>
      <c r="AU21" s="246" t="s">
        <v>61</v>
      </c>
      <c r="AV21" s="246" t="s">
        <v>60</v>
      </c>
      <c r="AW21" s="246" t="s">
        <v>60</v>
      </c>
      <c r="AX21" s="246" t="s">
        <v>60</v>
      </c>
    </row>
    <row r="22" spans="2:50" s="100" customFormat="1" ht="12.75" hidden="1" x14ac:dyDescent="0.2">
      <c r="B22" s="114" t="s">
        <v>261</v>
      </c>
      <c r="C22" s="371"/>
      <c r="D22" s="253">
        <f t="shared" si="0"/>
        <v>0</v>
      </c>
      <c r="E22" s="250"/>
      <c r="F22" s="383"/>
      <c r="G22" s="250"/>
      <c r="H22" s="254">
        <f t="shared" ref="H22:H39" si="2">F22</f>
        <v>0</v>
      </c>
      <c r="I22" s="254"/>
      <c r="J22" s="250"/>
      <c r="K22" s="209"/>
      <c r="L22" s="209"/>
      <c r="M22" s="209"/>
      <c r="N22" s="209"/>
      <c r="O22" s="209"/>
      <c r="P22" s="209"/>
      <c r="Q22" s="210"/>
      <c r="R22" s="209"/>
      <c r="S22" s="209"/>
      <c r="T22" s="250"/>
      <c r="U22" s="390"/>
      <c r="W22" s="254">
        <f t="shared" si="1"/>
        <v>0</v>
      </c>
      <c r="AG22" s="245" t="s">
        <v>61</v>
      </c>
      <c r="AH22" s="246" t="s">
        <v>61</v>
      </c>
      <c r="AI22" s="246" t="s">
        <v>61</v>
      </c>
      <c r="AJ22" s="246" t="s">
        <v>61</v>
      </c>
      <c r="AK22" s="246" t="s">
        <v>60</v>
      </c>
      <c r="AL22" s="246" t="s">
        <v>60</v>
      </c>
      <c r="AM22" s="246" t="s">
        <v>61</v>
      </c>
      <c r="AN22" s="246" t="s">
        <v>61</v>
      </c>
      <c r="AO22" s="246" t="s">
        <v>61</v>
      </c>
      <c r="AP22" s="246" t="s">
        <v>60</v>
      </c>
      <c r="AQ22" s="246" t="s">
        <v>60</v>
      </c>
      <c r="AR22" s="246" t="s">
        <v>61</v>
      </c>
      <c r="AS22" s="246" t="s">
        <v>61</v>
      </c>
      <c r="AT22" s="246" t="s">
        <v>61</v>
      </c>
      <c r="AU22" s="246" t="s">
        <v>61</v>
      </c>
      <c r="AV22" s="246" t="s">
        <v>61</v>
      </c>
      <c r="AW22" s="246" t="s">
        <v>61</v>
      </c>
      <c r="AX22" s="246" t="s">
        <v>61</v>
      </c>
    </row>
    <row r="23" spans="2:50" s="100" customFormat="1" ht="12.75" hidden="1" x14ac:dyDescent="0.2">
      <c r="B23" s="114" t="s">
        <v>262</v>
      </c>
      <c r="C23" s="371"/>
      <c r="D23" s="253">
        <f t="shared" si="0"/>
        <v>0</v>
      </c>
      <c r="E23" s="250"/>
      <c r="F23" s="383"/>
      <c r="G23" s="250"/>
      <c r="H23" s="254">
        <f t="shared" si="2"/>
        <v>0</v>
      </c>
      <c r="I23" s="254"/>
      <c r="J23" s="250"/>
      <c r="K23" s="209"/>
      <c r="L23" s="209"/>
      <c r="M23" s="209"/>
      <c r="N23" s="209"/>
      <c r="O23" s="209"/>
      <c r="P23" s="209"/>
      <c r="Q23" s="210"/>
      <c r="R23" s="209"/>
      <c r="S23" s="209"/>
      <c r="T23" s="250"/>
      <c r="U23" s="390"/>
      <c r="W23" s="254">
        <f t="shared" si="1"/>
        <v>0</v>
      </c>
      <c r="AG23" s="245" t="s">
        <v>61</v>
      </c>
      <c r="AH23" s="246" t="s">
        <v>61</v>
      </c>
      <c r="AI23" s="246" t="s">
        <v>61</v>
      </c>
      <c r="AJ23" s="246" t="s">
        <v>61</v>
      </c>
      <c r="AK23" s="246" t="s">
        <v>60</v>
      </c>
      <c r="AL23" s="246" t="s">
        <v>60</v>
      </c>
      <c r="AM23" s="246" t="s">
        <v>61</v>
      </c>
      <c r="AN23" s="246" t="s">
        <v>61</v>
      </c>
      <c r="AO23" s="246" t="s">
        <v>61</v>
      </c>
      <c r="AP23" s="246" t="s">
        <v>61</v>
      </c>
      <c r="AQ23" s="246" t="s">
        <v>60</v>
      </c>
      <c r="AR23" s="246" t="s">
        <v>61</v>
      </c>
      <c r="AS23" s="246" t="s">
        <v>61</v>
      </c>
      <c r="AT23" s="246" t="s">
        <v>61</v>
      </c>
      <c r="AU23" s="246" t="s">
        <v>61</v>
      </c>
      <c r="AV23" s="246" t="s">
        <v>61</v>
      </c>
      <c r="AW23" s="246" t="s">
        <v>61</v>
      </c>
      <c r="AX23" s="246" t="s">
        <v>61</v>
      </c>
    </row>
    <row r="24" spans="2:50" s="100" customFormat="1" ht="12.75" x14ac:dyDescent="0.2">
      <c r="B24" s="114" t="s">
        <v>263</v>
      </c>
      <c r="C24" s="252"/>
      <c r="D24" s="253">
        <f t="shared" si="0"/>
        <v>0</v>
      </c>
      <c r="E24" s="250"/>
      <c r="F24" s="360"/>
      <c r="G24" s="250"/>
      <c r="H24" s="254">
        <f t="shared" si="2"/>
        <v>0</v>
      </c>
      <c r="I24" s="254"/>
      <c r="J24" s="250"/>
      <c r="K24" s="210"/>
      <c r="L24" s="210"/>
      <c r="M24" s="210"/>
      <c r="N24" s="210"/>
      <c r="O24" s="210"/>
      <c r="P24" s="386"/>
      <c r="Q24" s="195">
        <f>IFERROR(P24/$AC$1,0)</f>
        <v>0</v>
      </c>
      <c r="R24" s="210"/>
      <c r="S24" s="366"/>
      <c r="T24" s="250"/>
      <c r="U24" s="255"/>
      <c r="W24" s="254">
        <f t="shared" si="1"/>
        <v>0</v>
      </c>
      <c r="AG24" s="245" t="s">
        <v>60</v>
      </c>
      <c r="AH24" s="246" t="s">
        <v>60</v>
      </c>
      <c r="AI24" s="246" t="s">
        <v>61</v>
      </c>
      <c r="AJ24" s="246" t="s">
        <v>61</v>
      </c>
      <c r="AK24" s="246" t="s">
        <v>61</v>
      </c>
      <c r="AL24" s="246" t="s">
        <v>61</v>
      </c>
      <c r="AM24" s="246" t="s">
        <v>60</v>
      </c>
      <c r="AN24" s="246" t="s">
        <v>60</v>
      </c>
      <c r="AO24" s="246" t="s">
        <v>61</v>
      </c>
      <c r="AP24" s="246" t="s">
        <v>60</v>
      </c>
      <c r="AQ24" s="246" t="s">
        <v>60</v>
      </c>
      <c r="AR24" s="246" t="s">
        <v>61</v>
      </c>
      <c r="AS24" s="246" t="s">
        <v>61</v>
      </c>
      <c r="AT24" s="246" t="s">
        <v>60</v>
      </c>
      <c r="AU24" s="246" t="s">
        <v>60</v>
      </c>
      <c r="AV24" s="246" t="s">
        <v>60</v>
      </c>
      <c r="AW24" s="246" t="s">
        <v>60</v>
      </c>
      <c r="AX24" s="246" t="s">
        <v>60</v>
      </c>
    </row>
    <row r="25" spans="2:50" s="100" customFormat="1" ht="12.75" hidden="1" x14ac:dyDescent="0.2">
      <c r="B25" s="114" t="s">
        <v>264</v>
      </c>
      <c r="C25" s="371"/>
      <c r="D25" s="253">
        <f t="shared" si="0"/>
        <v>0</v>
      </c>
      <c r="E25" s="250"/>
      <c r="F25" s="383"/>
      <c r="G25" s="250"/>
      <c r="H25" s="254">
        <f t="shared" si="2"/>
        <v>0</v>
      </c>
      <c r="I25" s="254"/>
      <c r="J25" s="250"/>
      <c r="K25" s="209"/>
      <c r="L25" s="210"/>
      <c r="M25" s="209"/>
      <c r="N25" s="209"/>
      <c r="O25" s="209"/>
      <c r="P25" s="375"/>
      <c r="Q25" s="196">
        <f>IFERROR(P25/$AC$1,0)</f>
        <v>0</v>
      </c>
      <c r="R25" s="209"/>
      <c r="S25" s="366"/>
      <c r="T25" s="250"/>
      <c r="U25" s="390"/>
      <c r="W25" s="254">
        <f t="shared" si="1"/>
        <v>0</v>
      </c>
      <c r="AG25" s="245" t="s">
        <v>61</v>
      </c>
      <c r="AH25" s="246" t="s">
        <v>60</v>
      </c>
      <c r="AI25" s="246" t="s">
        <v>61</v>
      </c>
      <c r="AJ25" s="246" t="s">
        <v>61</v>
      </c>
      <c r="AK25" s="246" t="s">
        <v>61</v>
      </c>
      <c r="AL25" s="246" t="s">
        <v>61</v>
      </c>
      <c r="AM25" s="246" t="s">
        <v>61</v>
      </c>
      <c r="AN25" s="246" t="s">
        <v>61</v>
      </c>
      <c r="AO25" s="246" t="s">
        <v>61</v>
      </c>
      <c r="AP25" s="246" t="s">
        <v>60</v>
      </c>
      <c r="AQ25" s="246" t="s">
        <v>61</v>
      </c>
      <c r="AR25" s="246" t="s">
        <v>61</v>
      </c>
      <c r="AS25" s="246" t="s">
        <v>61</v>
      </c>
      <c r="AT25" s="246" t="s">
        <v>60</v>
      </c>
      <c r="AU25" s="246" t="s">
        <v>61</v>
      </c>
      <c r="AV25" s="246" t="s">
        <v>60</v>
      </c>
      <c r="AW25" s="246" t="s">
        <v>60</v>
      </c>
      <c r="AX25" s="246" t="s">
        <v>60</v>
      </c>
    </row>
    <row r="26" spans="2:50" s="100" customFormat="1" ht="12.75" hidden="1" x14ac:dyDescent="0.2">
      <c r="B26" s="114" t="s">
        <v>265</v>
      </c>
      <c r="C26" s="371"/>
      <c r="D26" s="253">
        <f t="shared" si="0"/>
        <v>0</v>
      </c>
      <c r="E26" s="250"/>
      <c r="F26" s="383"/>
      <c r="G26" s="250"/>
      <c r="H26" s="254">
        <f t="shared" si="2"/>
        <v>0</v>
      </c>
      <c r="I26" s="254"/>
      <c r="J26" s="250"/>
      <c r="K26" s="209"/>
      <c r="L26" s="210"/>
      <c r="M26" s="209"/>
      <c r="N26" s="209"/>
      <c r="O26" s="209"/>
      <c r="P26" s="375"/>
      <c r="Q26" s="196">
        <f>IFERROR(P26/$AC$1,0)</f>
        <v>0</v>
      </c>
      <c r="R26" s="209"/>
      <c r="S26" s="366"/>
      <c r="T26" s="250"/>
      <c r="U26" s="390"/>
      <c r="W26" s="254">
        <f t="shared" si="1"/>
        <v>0</v>
      </c>
      <c r="AG26" s="245" t="s">
        <v>61</v>
      </c>
      <c r="AH26" s="246" t="s">
        <v>60</v>
      </c>
      <c r="AI26" s="246" t="s">
        <v>61</v>
      </c>
      <c r="AJ26" s="246" t="s">
        <v>61</v>
      </c>
      <c r="AK26" s="246" t="s">
        <v>61</v>
      </c>
      <c r="AL26" s="246" t="s">
        <v>61</v>
      </c>
      <c r="AM26" s="246" t="s">
        <v>61</v>
      </c>
      <c r="AN26" s="246" t="s">
        <v>61</v>
      </c>
      <c r="AO26" s="246" t="s">
        <v>61</v>
      </c>
      <c r="AP26" s="246" t="s">
        <v>60</v>
      </c>
      <c r="AQ26" s="246" t="s">
        <v>61</v>
      </c>
      <c r="AR26" s="246" t="s">
        <v>61</v>
      </c>
      <c r="AS26" s="246" t="s">
        <v>61</v>
      </c>
      <c r="AT26" s="246" t="s">
        <v>60</v>
      </c>
      <c r="AU26" s="246" t="s">
        <v>61</v>
      </c>
      <c r="AV26" s="246" t="s">
        <v>60</v>
      </c>
      <c r="AW26" s="246" t="s">
        <v>60</v>
      </c>
      <c r="AX26" s="246" t="s">
        <v>60</v>
      </c>
    </row>
    <row r="27" spans="2:50" s="100" customFormat="1" ht="12.75" hidden="1" x14ac:dyDescent="0.2">
      <c r="B27" s="99" t="s">
        <v>266</v>
      </c>
      <c r="C27" s="372"/>
      <c r="D27" s="253">
        <f t="shared" si="0"/>
        <v>0</v>
      </c>
      <c r="E27" s="250"/>
      <c r="F27" s="383"/>
      <c r="G27" s="250"/>
      <c r="H27" s="254">
        <f t="shared" si="2"/>
        <v>0</v>
      </c>
      <c r="I27" s="256"/>
      <c r="J27" s="250"/>
      <c r="K27" s="209"/>
      <c r="L27" s="210"/>
      <c r="M27" s="209"/>
      <c r="N27" s="209"/>
      <c r="O27" s="209"/>
      <c r="P27" s="209"/>
      <c r="Q27" s="210"/>
      <c r="R27" s="209"/>
      <c r="S27" s="209"/>
      <c r="T27" s="250"/>
      <c r="U27" s="390"/>
      <c r="W27" s="254">
        <f t="shared" si="1"/>
        <v>0</v>
      </c>
      <c r="AG27" s="245" t="s">
        <v>61</v>
      </c>
      <c r="AH27" s="246" t="s">
        <v>61</v>
      </c>
      <c r="AI27" s="246" t="s">
        <v>61</v>
      </c>
      <c r="AJ27" s="246" t="s">
        <v>61</v>
      </c>
      <c r="AK27" s="246" t="s">
        <v>61</v>
      </c>
      <c r="AL27" s="246" t="s">
        <v>61</v>
      </c>
      <c r="AM27" s="246" t="s">
        <v>61</v>
      </c>
      <c r="AN27" s="246" t="s">
        <v>61</v>
      </c>
      <c r="AO27" s="246" t="s">
        <v>61</v>
      </c>
      <c r="AP27" s="246" t="s">
        <v>61</v>
      </c>
      <c r="AQ27" s="246" t="s">
        <v>60</v>
      </c>
      <c r="AR27" s="246" t="s">
        <v>61</v>
      </c>
      <c r="AS27" s="246" t="s">
        <v>61</v>
      </c>
      <c r="AT27" s="246" t="s">
        <v>61</v>
      </c>
      <c r="AU27" s="246" t="s">
        <v>61</v>
      </c>
      <c r="AV27" s="246" t="s">
        <v>61</v>
      </c>
      <c r="AW27" s="246" t="s">
        <v>61</v>
      </c>
      <c r="AX27" s="246" t="s">
        <v>61</v>
      </c>
    </row>
    <row r="28" spans="2:50" s="100" customFormat="1" ht="12.75" x14ac:dyDescent="0.2">
      <c r="B28" s="83" t="s">
        <v>267</v>
      </c>
      <c r="C28" s="257"/>
      <c r="D28" s="258">
        <f t="shared" si="0"/>
        <v>0</v>
      </c>
      <c r="E28" s="250"/>
      <c r="F28" s="361"/>
      <c r="G28" s="250"/>
      <c r="H28" s="254">
        <f t="shared" si="2"/>
        <v>0</v>
      </c>
      <c r="I28" s="117"/>
      <c r="J28" s="250"/>
      <c r="K28" s="210"/>
      <c r="L28" s="210"/>
      <c r="M28" s="210"/>
      <c r="N28" s="210"/>
      <c r="O28" s="210"/>
      <c r="P28" s="386"/>
      <c r="Q28" s="195">
        <f>IFERROR(P28/$AC$1,0)</f>
        <v>0</v>
      </c>
      <c r="R28" s="210"/>
      <c r="S28" s="366"/>
      <c r="T28" s="250"/>
      <c r="U28" s="255"/>
      <c r="W28" s="254">
        <f t="shared" si="1"/>
        <v>0</v>
      </c>
      <c r="AG28" s="245" t="s">
        <v>60</v>
      </c>
      <c r="AH28" s="246" t="s">
        <v>60</v>
      </c>
      <c r="AI28" s="246" t="s">
        <v>61</v>
      </c>
      <c r="AJ28" s="246" t="s">
        <v>61</v>
      </c>
      <c r="AK28" s="246" t="s">
        <v>61</v>
      </c>
      <c r="AL28" s="246" t="s">
        <v>61</v>
      </c>
      <c r="AM28" s="246" t="s">
        <v>61</v>
      </c>
      <c r="AN28" s="246" t="s">
        <v>61</v>
      </c>
      <c r="AO28" s="246" t="s">
        <v>60</v>
      </c>
      <c r="AP28" s="246" t="s">
        <v>60</v>
      </c>
      <c r="AQ28" s="246" t="s">
        <v>61</v>
      </c>
      <c r="AR28" s="246" t="s">
        <v>61</v>
      </c>
      <c r="AS28" s="246" t="s">
        <v>61</v>
      </c>
      <c r="AT28" s="246" t="s">
        <v>61</v>
      </c>
      <c r="AU28" s="246" t="s">
        <v>61</v>
      </c>
      <c r="AV28" s="246" t="s">
        <v>61</v>
      </c>
      <c r="AW28" s="246" t="s">
        <v>60</v>
      </c>
      <c r="AX28" s="246" t="s">
        <v>60</v>
      </c>
    </row>
    <row r="29" spans="2:50" s="100" customFormat="1" ht="12.75" x14ac:dyDescent="0.2">
      <c r="B29" s="82" t="s">
        <v>268</v>
      </c>
      <c r="C29" s="257"/>
      <c r="D29" s="258">
        <f t="shared" si="0"/>
        <v>0</v>
      </c>
      <c r="E29" s="250"/>
      <c r="F29" s="360"/>
      <c r="G29" s="250"/>
      <c r="H29" s="254">
        <f t="shared" si="2"/>
        <v>0</v>
      </c>
      <c r="I29" s="117"/>
      <c r="J29" s="250"/>
      <c r="K29" s="210"/>
      <c r="L29" s="210"/>
      <c r="M29" s="210"/>
      <c r="N29" s="210"/>
      <c r="O29" s="210"/>
      <c r="P29" s="375"/>
      <c r="Q29" s="196">
        <f>IFERROR(P29/$AC$1,0)</f>
        <v>0</v>
      </c>
      <c r="R29" s="210"/>
      <c r="S29" s="366"/>
      <c r="T29" s="250"/>
      <c r="U29" s="255"/>
      <c r="W29" s="254">
        <f t="shared" si="1"/>
        <v>0</v>
      </c>
      <c r="AG29" s="245" t="s">
        <v>60</v>
      </c>
      <c r="AH29" s="246" t="s">
        <v>60</v>
      </c>
      <c r="AI29" s="246" t="s">
        <v>61</v>
      </c>
      <c r="AJ29" s="246" t="s">
        <v>61</v>
      </c>
      <c r="AK29" s="246" t="s">
        <v>61</v>
      </c>
      <c r="AL29" s="246" t="s">
        <v>61</v>
      </c>
      <c r="AM29" s="246" t="s">
        <v>61</v>
      </c>
      <c r="AN29" s="246" t="s">
        <v>61</v>
      </c>
      <c r="AO29" s="246" t="s">
        <v>60</v>
      </c>
      <c r="AP29" s="246" t="s">
        <v>60</v>
      </c>
      <c r="AQ29" s="246" t="s">
        <v>61</v>
      </c>
      <c r="AR29" s="246" t="s">
        <v>61</v>
      </c>
      <c r="AS29" s="246" t="s">
        <v>61</v>
      </c>
      <c r="AT29" s="246" t="s">
        <v>61</v>
      </c>
      <c r="AU29" s="246" t="s">
        <v>61</v>
      </c>
      <c r="AV29" s="246" t="s">
        <v>60</v>
      </c>
      <c r="AW29" s="246" t="s">
        <v>60</v>
      </c>
      <c r="AX29" s="246" t="s">
        <v>60</v>
      </c>
    </row>
    <row r="30" spans="2:50" s="100" customFormat="1" ht="12.75" x14ac:dyDescent="0.2">
      <c r="B30" s="114" t="s">
        <v>51</v>
      </c>
      <c r="C30" s="257"/>
      <c r="D30" s="258">
        <f t="shared" si="0"/>
        <v>0</v>
      </c>
      <c r="E30" s="250"/>
      <c r="F30" s="360"/>
      <c r="G30" s="250"/>
      <c r="H30" s="254">
        <f t="shared" si="2"/>
        <v>0</v>
      </c>
      <c r="I30" s="117"/>
      <c r="J30" s="250"/>
      <c r="K30" s="210"/>
      <c r="L30" s="210"/>
      <c r="M30" s="210"/>
      <c r="N30" s="210"/>
      <c r="O30" s="210"/>
      <c r="P30" s="375"/>
      <c r="Q30" s="196">
        <f>IFERROR(P30/$AC$1,0)</f>
        <v>0</v>
      </c>
      <c r="R30" s="210"/>
      <c r="S30" s="366"/>
      <c r="T30" s="250"/>
      <c r="U30" s="255"/>
      <c r="W30" s="254">
        <f t="shared" si="1"/>
        <v>0</v>
      </c>
      <c r="AG30" s="245" t="s">
        <v>60</v>
      </c>
      <c r="AH30" s="246" t="s">
        <v>60</v>
      </c>
      <c r="AI30" s="246" t="s">
        <v>61</v>
      </c>
      <c r="AJ30" s="246" t="s">
        <v>61</v>
      </c>
      <c r="AK30" s="246" t="s">
        <v>61</v>
      </c>
      <c r="AL30" s="246" t="s">
        <v>61</v>
      </c>
      <c r="AM30" s="246" t="s">
        <v>61</v>
      </c>
      <c r="AN30" s="246" t="s">
        <v>61</v>
      </c>
      <c r="AO30" s="246" t="s">
        <v>61</v>
      </c>
      <c r="AP30" s="246" t="s">
        <v>60</v>
      </c>
      <c r="AQ30" s="246" t="s">
        <v>61</v>
      </c>
      <c r="AR30" s="246" t="s">
        <v>61</v>
      </c>
      <c r="AS30" s="246" t="s">
        <v>61</v>
      </c>
      <c r="AT30" s="246" t="s">
        <v>60</v>
      </c>
      <c r="AU30" s="246" t="s">
        <v>61</v>
      </c>
      <c r="AV30" s="246" t="s">
        <v>60</v>
      </c>
      <c r="AW30" s="246" t="s">
        <v>60</v>
      </c>
      <c r="AX30" s="246" t="s">
        <v>60</v>
      </c>
    </row>
    <row r="31" spans="2:50" s="100" customFormat="1" ht="12.75" hidden="1" x14ac:dyDescent="0.2">
      <c r="B31" s="114" t="s">
        <v>269</v>
      </c>
      <c r="C31" s="373"/>
      <c r="D31" s="258">
        <f t="shared" si="0"/>
        <v>0</v>
      </c>
      <c r="E31" s="250"/>
      <c r="F31" s="383"/>
      <c r="G31" s="250"/>
      <c r="H31" s="254">
        <f t="shared" si="2"/>
        <v>0</v>
      </c>
      <c r="I31" s="117"/>
      <c r="J31" s="250"/>
      <c r="K31" s="209"/>
      <c r="L31" s="210"/>
      <c r="M31" s="209"/>
      <c r="N31" s="209"/>
      <c r="O31" s="209"/>
      <c r="P31" s="209"/>
      <c r="Q31" s="210"/>
      <c r="R31" s="209"/>
      <c r="S31" s="209"/>
      <c r="T31" s="250"/>
      <c r="U31" s="390"/>
      <c r="W31" s="254">
        <f t="shared" si="1"/>
        <v>0</v>
      </c>
      <c r="AG31" s="245" t="s">
        <v>61</v>
      </c>
      <c r="AH31" s="246" t="s">
        <v>61</v>
      </c>
      <c r="AI31" s="246" t="s">
        <v>60</v>
      </c>
      <c r="AJ31" s="246" t="s">
        <v>60</v>
      </c>
      <c r="AK31" s="246" t="s">
        <v>61</v>
      </c>
      <c r="AL31" s="246" t="s">
        <v>61</v>
      </c>
      <c r="AM31" s="246" t="s">
        <v>61</v>
      </c>
      <c r="AN31" s="246" t="s">
        <v>61</v>
      </c>
      <c r="AO31" s="246" t="s">
        <v>61</v>
      </c>
      <c r="AP31" s="246" t="s">
        <v>61</v>
      </c>
      <c r="AQ31" s="246" t="s">
        <v>61</v>
      </c>
      <c r="AR31" s="246" t="s">
        <v>61</v>
      </c>
      <c r="AS31" s="246" t="s">
        <v>61</v>
      </c>
      <c r="AT31" s="246" t="s">
        <v>61</v>
      </c>
      <c r="AU31" s="246" t="s">
        <v>61</v>
      </c>
      <c r="AV31" s="246" t="s">
        <v>61</v>
      </c>
      <c r="AW31" s="246" t="s">
        <v>61</v>
      </c>
      <c r="AX31" s="246" t="s">
        <v>61</v>
      </c>
    </row>
    <row r="32" spans="2:50" s="100" customFormat="1" ht="12.75" hidden="1" x14ac:dyDescent="0.2">
      <c r="B32" s="83" t="s">
        <v>270</v>
      </c>
      <c r="C32" s="373"/>
      <c r="D32" s="258">
        <f t="shared" si="0"/>
        <v>0</v>
      </c>
      <c r="E32" s="250"/>
      <c r="F32" s="383"/>
      <c r="G32" s="250"/>
      <c r="H32" s="254">
        <f t="shared" ref="H32:H33" si="3">F32</f>
        <v>0</v>
      </c>
      <c r="I32" s="117"/>
      <c r="J32" s="250"/>
      <c r="K32" s="209"/>
      <c r="L32" s="210"/>
      <c r="M32" s="209"/>
      <c r="N32" s="209"/>
      <c r="O32" s="209"/>
      <c r="P32" s="386"/>
      <c r="Q32" s="195">
        <f>IFERROR(P32/$AC$1,0)</f>
        <v>0</v>
      </c>
      <c r="R32" s="209"/>
      <c r="S32" s="387"/>
      <c r="T32" s="250"/>
      <c r="U32" s="390"/>
      <c r="W32" s="254">
        <f t="shared" si="1"/>
        <v>0</v>
      </c>
      <c r="AG32" s="245" t="s">
        <v>61</v>
      </c>
      <c r="AH32" s="246" t="s">
        <v>60</v>
      </c>
      <c r="AI32" s="246" t="s">
        <v>60</v>
      </c>
      <c r="AJ32" s="246" t="s">
        <v>60</v>
      </c>
      <c r="AK32" s="246" t="s">
        <v>61</v>
      </c>
      <c r="AL32" s="246" t="s">
        <v>61</v>
      </c>
      <c r="AM32" s="246" t="s">
        <v>61</v>
      </c>
      <c r="AN32" s="246" t="s">
        <v>61</v>
      </c>
      <c r="AO32" s="246" t="s">
        <v>60</v>
      </c>
      <c r="AP32" s="246" t="s">
        <v>60</v>
      </c>
      <c r="AQ32" s="246" t="s">
        <v>60</v>
      </c>
      <c r="AR32" s="246" t="s">
        <v>61</v>
      </c>
      <c r="AS32" s="246" t="s">
        <v>61</v>
      </c>
      <c r="AT32" s="246" t="s">
        <v>61</v>
      </c>
      <c r="AU32" s="246" t="s">
        <v>60</v>
      </c>
      <c r="AV32" s="246" t="s">
        <v>60</v>
      </c>
      <c r="AW32" s="246" t="s">
        <v>60</v>
      </c>
      <c r="AX32" s="246" t="s">
        <v>60</v>
      </c>
    </row>
    <row r="33" spans="2:50" s="100" customFormat="1" ht="12.75" hidden="1" x14ac:dyDescent="0.2">
      <c r="B33" s="83" t="s">
        <v>271</v>
      </c>
      <c r="C33" s="373"/>
      <c r="D33" s="258">
        <f t="shared" si="0"/>
        <v>0</v>
      </c>
      <c r="E33" s="250"/>
      <c r="F33" s="383"/>
      <c r="G33" s="250"/>
      <c r="H33" s="254">
        <f t="shared" si="3"/>
        <v>0</v>
      </c>
      <c r="I33" s="117"/>
      <c r="J33" s="250"/>
      <c r="K33" s="209"/>
      <c r="L33" s="210"/>
      <c r="M33" s="209"/>
      <c r="N33" s="209"/>
      <c r="O33" s="209"/>
      <c r="P33" s="209"/>
      <c r="Q33" s="210"/>
      <c r="R33" s="209"/>
      <c r="S33" s="209"/>
      <c r="T33" s="250"/>
      <c r="U33" s="390"/>
      <c r="W33" s="254">
        <f t="shared" si="1"/>
        <v>0</v>
      </c>
      <c r="AG33" s="245" t="s">
        <v>61</v>
      </c>
      <c r="AH33" s="246" t="s">
        <v>61</v>
      </c>
      <c r="AI33" s="246" t="s">
        <v>61</v>
      </c>
      <c r="AJ33" s="246" t="s">
        <v>61</v>
      </c>
      <c r="AK33" s="246" t="s">
        <v>61</v>
      </c>
      <c r="AL33" s="246" t="s">
        <v>61</v>
      </c>
      <c r="AM33" s="246" t="s">
        <v>61</v>
      </c>
      <c r="AN33" s="246" t="s">
        <v>61</v>
      </c>
      <c r="AO33" s="246" t="s">
        <v>60</v>
      </c>
      <c r="AP33" s="246" t="s">
        <v>61</v>
      </c>
      <c r="AQ33" s="246" t="s">
        <v>60</v>
      </c>
      <c r="AR33" s="246" t="s">
        <v>61</v>
      </c>
      <c r="AS33" s="246" t="s">
        <v>61</v>
      </c>
      <c r="AT33" s="246" t="s">
        <v>61</v>
      </c>
      <c r="AU33" s="246" t="s">
        <v>60</v>
      </c>
      <c r="AV33" s="246" t="s">
        <v>61</v>
      </c>
      <c r="AW33" s="246" t="s">
        <v>61</v>
      </c>
      <c r="AX33" s="246" t="s">
        <v>61</v>
      </c>
    </row>
    <row r="34" spans="2:50" s="100" customFormat="1" ht="12.75" hidden="1" x14ac:dyDescent="0.2">
      <c r="B34" s="83" t="s">
        <v>272</v>
      </c>
      <c r="C34" s="373"/>
      <c r="D34" s="258">
        <f t="shared" si="0"/>
        <v>0</v>
      </c>
      <c r="E34" s="250"/>
      <c r="F34" s="383"/>
      <c r="G34" s="250"/>
      <c r="H34" s="254"/>
      <c r="I34" s="117">
        <f>F34</f>
        <v>0</v>
      </c>
      <c r="J34" s="250"/>
      <c r="K34" s="209"/>
      <c r="L34" s="210"/>
      <c r="M34" s="209"/>
      <c r="N34" s="209"/>
      <c r="O34" s="209"/>
      <c r="P34" s="209"/>
      <c r="Q34" s="210">
        <f>IFERROR(P34/$AC$1,0)</f>
        <v>0</v>
      </c>
      <c r="R34" s="209"/>
      <c r="S34" s="209"/>
      <c r="T34" s="250"/>
      <c r="U34" s="390"/>
      <c r="W34" s="254">
        <f t="shared" si="1"/>
        <v>0</v>
      </c>
      <c r="AG34" s="245" t="s">
        <v>61</v>
      </c>
      <c r="AH34" s="246" t="s">
        <v>61</v>
      </c>
      <c r="AI34" s="246" t="s">
        <v>61</v>
      </c>
      <c r="AJ34" s="246" t="s">
        <v>61</v>
      </c>
      <c r="AK34" s="246" t="s">
        <v>61</v>
      </c>
      <c r="AL34" s="246" t="s">
        <v>61</v>
      </c>
      <c r="AM34" s="246" t="s">
        <v>61</v>
      </c>
      <c r="AN34" s="246" t="s">
        <v>61</v>
      </c>
      <c r="AO34" s="246" t="s">
        <v>61</v>
      </c>
      <c r="AP34" s="246" t="s">
        <v>61</v>
      </c>
      <c r="AQ34" s="246" t="s">
        <v>61</v>
      </c>
      <c r="AR34" s="246" t="s">
        <v>61</v>
      </c>
      <c r="AS34" s="246" t="s">
        <v>61</v>
      </c>
      <c r="AT34" s="246" t="s">
        <v>61</v>
      </c>
      <c r="AU34" s="246" t="s">
        <v>61</v>
      </c>
      <c r="AV34" s="246" t="s">
        <v>61</v>
      </c>
      <c r="AW34" s="246" t="s">
        <v>61</v>
      </c>
      <c r="AX34" s="246" t="s">
        <v>61</v>
      </c>
    </row>
    <row r="35" spans="2:50" s="100" customFormat="1" ht="12.75" x14ac:dyDescent="0.2">
      <c r="B35" s="83" t="s">
        <v>273</v>
      </c>
      <c r="C35" s="257"/>
      <c r="D35" s="258">
        <f t="shared" si="0"/>
        <v>0</v>
      </c>
      <c r="E35" s="250"/>
      <c r="F35" s="360"/>
      <c r="G35" s="250"/>
      <c r="H35" s="254">
        <f>F35</f>
        <v>0</v>
      </c>
      <c r="I35" s="117"/>
      <c r="J35" s="250"/>
      <c r="K35" s="210"/>
      <c r="L35" s="210"/>
      <c r="M35" s="210"/>
      <c r="N35" s="210"/>
      <c r="O35" s="210"/>
      <c r="P35" s="210"/>
      <c r="Q35" s="210"/>
      <c r="R35" s="210"/>
      <c r="S35" s="210"/>
      <c r="T35" s="250"/>
      <c r="U35" s="255"/>
      <c r="W35" s="254">
        <f t="shared" si="1"/>
        <v>0</v>
      </c>
      <c r="AG35" s="245" t="s">
        <v>60</v>
      </c>
      <c r="AH35" s="246" t="s">
        <v>61</v>
      </c>
      <c r="AI35" s="246" t="s">
        <v>60</v>
      </c>
      <c r="AJ35" s="246" t="s">
        <v>60</v>
      </c>
      <c r="AK35" s="246" t="s">
        <v>60</v>
      </c>
      <c r="AL35" s="246" t="s">
        <v>60</v>
      </c>
      <c r="AM35" s="246" t="s">
        <v>60</v>
      </c>
      <c r="AN35" s="246" t="s">
        <v>60</v>
      </c>
      <c r="AO35" s="246" t="s">
        <v>61</v>
      </c>
      <c r="AP35" s="246" t="s">
        <v>60</v>
      </c>
      <c r="AQ35" s="246" t="s">
        <v>60</v>
      </c>
      <c r="AR35" s="246" t="s">
        <v>61</v>
      </c>
      <c r="AS35" s="246" t="s">
        <v>61</v>
      </c>
      <c r="AT35" s="246" t="s">
        <v>61</v>
      </c>
      <c r="AU35" s="246" t="s">
        <v>61</v>
      </c>
      <c r="AV35" s="246" t="s">
        <v>61</v>
      </c>
      <c r="AW35" s="246" t="s">
        <v>60</v>
      </c>
      <c r="AX35" s="246" t="s">
        <v>60</v>
      </c>
    </row>
    <row r="36" spans="2:50" s="100" customFormat="1" ht="12.75" hidden="1" x14ac:dyDescent="0.2">
      <c r="B36" s="83" t="s">
        <v>49</v>
      </c>
      <c r="C36" s="373"/>
      <c r="D36" s="258">
        <f t="shared" si="0"/>
        <v>0</v>
      </c>
      <c r="E36" s="250"/>
      <c r="F36" s="383"/>
      <c r="G36" s="250"/>
      <c r="H36" s="254">
        <f>F36</f>
        <v>0</v>
      </c>
      <c r="I36" s="117"/>
      <c r="J36" s="250"/>
      <c r="K36" s="209"/>
      <c r="L36" s="210"/>
      <c r="M36" s="209"/>
      <c r="N36" s="209"/>
      <c r="O36" s="209"/>
      <c r="P36" s="386"/>
      <c r="Q36" s="195">
        <f>IFERROR(P36/$AC$1,0)</f>
        <v>0</v>
      </c>
      <c r="R36" s="209"/>
      <c r="S36" s="387"/>
      <c r="T36" s="250"/>
      <c r="U36" s="390"/>
      <c r="W36" s="254">
        <f t="shared" si="1"/>
        <v>0</v>
      </c>
      <c r="AG36" s="245" t="s">
        <v>61</v>
      </c>
      <c r="AH36" s="246" t="s">
        <v>60</v>
      </c>
      <c r="AI36" s="246" t="s">
        <v>61</v>
      </c>
      <c r="AJ36" s="246" t="s">
        <v>61</v>
      </c>
      <c r="AK36" s="246" t="s">
        <v>61</v>
      </c>
      <c r="AL36" s="246" t="s">
        <v>61</v>
      </c>
      <c r="AM36" s="246" t="s">
        <v>61</v>
      </c>
      <c r="AN36" s="246" t="s">
        <v>61</v>
      </c>
      <c r="AO36" s="246" t="s">
        <v>61</v>
      </c>
      <c r="AP36" s="246" t="s">
        <v>61</v>
      </c>
      <c r="AQ36" s="246" t="s">
        <v>61</v>
      </c>
      <c r="AR36" s="246" t="s">
        <v>61</v>
      </c>
      <c r="AS36" s="246" t="s">
        <v>61</v>
      </c>
      <c r="AT36" s="246" t="s">
        <v>61</v>
      </c>
      <c r="AU36" s="246" t="s">
        <v>61</v>
      </c>
      <c r="AV36" s="246" t="s">
        <v>61</v>
      </c>
      <c r="AW36" s="246" t="s">
        <v>60</v>
      </c>
      <c r="AX36" s="246" t="s">
        <v>60</v>
      </c>
    </row>
    <row r="37" spans="2:50" s="100" customFormat="1" ht="12.75" hidden="1" x14ac:dyDescent="0.2">
      <c r="B37" s="83" t="s">
        <v>274</v>
      </c>
      <c r="C37" s="373"/>
      <c r="D37" s="258">
        <f t="shared" si="0"/>
        <v>0</v>
      </c>
      <c r="E37" s="250"/>
      <c r="F37" s="383"/>
      <c r="G37" s="250"/>
      <c r="H37" s="254">
        <f>F37</f>
        <v>0</v>
      </c>
      <c r="I37" s="117"/>
      <c r="J37" s="250"/>
      <c r="K37" s="209"/>
      <c r="L37" s="210"/>
      <c r="M37" s="209"/>
      <c r="N37" s="209"/>
      <c r="O37" s="209"/>
      <c r="P37" s="209"/>
      <c r="Q37" s="210"/>
      <c r="R37" s="209"/>
      <c r="S37" s="209"/>
      <c r="T37" s="250"/>
      <c r="U37" s="390"/>
      <c r="W37" s="254">
        <f>IFERROR(F37/D37,0)</f>
        <v>0</v>
      </c>
      <c r="AG37" s="245" t="s">
        <v>61</v>
      </c>
      <c r="AH37" s="246" t="s">
        <v>61</v>
      </c>
      <c r="AI37" s="246" t="s">
        <v>61</v>
      </c>
      <c r="AJ37" s="246" t="s">
        <v>61</v>
      </c>
      <c r="AK37" s="246" t="s">
        <v>61</v>
      </c>
      <c r="AL37" s="246" t="s">
        <v>61</v>
      </c>
      <c r="AM37" s="246" t="s">
        <v>60</v>
      </c>
      <c r="AN37" s="246" t="s">
        <v>60</v>
      </c>
      <c r="AO37" s="246" t="s">
        <v>61</v>
      </c>
      <c r="AP37" s="246" t="s">
        <v>61</v>
      </c>
      <c r="AQ37" s="246" t="s">
        <v>61</v>
      </c>
      <c r="AR37" s="246" t="s">
        <v>61</v>
      </c>
      <c r="AS37" s="246" t="s">
        <v>61</v>
      </c>
      <c r="AT37" s="246" t="s">
        <v>61</v>
      </c>
      <c r="AU37" s="246" t="s">
        <v>61</v>
      </c>
      <c r="AV37" s="246" t="s">
        <v>61</v>
      </c>
      <c r="AW37" s="246" t="s">
        <v>61</v>
      </c>
      <c r="AX37" s="246" t="s">
        <v>61</v>
      </c>
    </row>
    <row r="38" spans="2:50" s="100" customFormat="1" ht="12.75" hidden="1" x14ac:dyDescent="0.2">
      <c r="B38" s="83" t="s">
        <v>275</v>
      </c>
      <c r="C38" s="373"/>
      <c r="D38" s="258">
        <f t="shared" si="0"/>
        <v>0</v>
      </c>
      <c r="E38" s="250"/>
      <c r="F38" s="383"/>
      <c r="G38" s="250"/>
      <c r="H38" s="254">
        <f>F38</f>
        <v>0</v>
      </c>
      <c r="I38" s="117"/>
      <c r="J38" s="250"/>
      <c r="K38" s="209"/>
      <c r="L38" s="210"/>
      <c r="M38" s="209"/>
      <c r="N38" s="209"/>
      <c r="O38" s="209"/>
      <c r="P38" s="209"/>
      <c r="Q38" s="210"/>
      <c r="R38" s="209"/>
      <c r="S38" s="209"/>
      <c r="T38" s="250"/>
      <c r="U38" s="390"/>
      <c r="W38" s="254">
        <f t="shared" si="1"/>
        <v>0</v>
      </c>
      <c r="AG38" s="245" t="s">
        <v>61</v>
      </c>
      <c r="AH38" s="246" t="s">
        <v>61</v>
      </c>
      <c r="AI38" s="246" t="s">
        <v>61</v>
      </c>
      <c r="AJ38" s="246" t="s">
        <v>61</v>
      </c>
      <c r="AK38" s="246" t="s">
        <v>61</v>
      </c>
      <c r="AL38" s="246" t="s">
        <v>61</v>
      </c>
      <c r="AM38" s="246" t="s">
        <v>60</v>
      </c>
      <c r="AN38" s="246" t="s">
        <v>60</v>
      </c>
      <c r="AO38" s="246" t="s">
        <v>61</v>
      </c>
      <c r="AP38" s="246" t="s">
        <v>60</v>
      </c>
      <c r="AQ38" s="246" t="s">
        <v>61</v>
      </c>
      <c r="AR38" s="246" t="s">
        <v>61</v>
      </c>
      <c r="AS38" s="246" t="s">
        <v>61</v>
      </c>
      <c r="AT38" s="246" t="s">
        <v>61</v>
      </c>
      <c r="AU38" s="246" t="s">
        <v>61</v>
      </c>
      <c r="AV38" s="246" t="s">
        <v>61</v>
      </c>
      <c r="AW38" s="246" t="s">
        <v>61</v>
      </c>
      <c r="AX38" s="246" t="s">
        <v>61</v>
      </c>
    </row>
    <row r="39" spans="2:50" s="100" customFormat="1" ht="13.5" thickBot="1" x14ac:dyDescent="0.25">
      <c r="B39" s="57" t="s">
        <v>82</v>
      </c>
      <c r="C39" s="106"/>
      <c r="D39" s="200">
        <f t="shared" si="0"/>
        <v>0</v>
      </c>
      <c r="E39" s="250"/>
      <c r="F39" s="193"/>
      <c r="G39" s="250"/>
      <c r="H39" s="259">
        <f t="shared" si="2"/>
        <v>0</v>
      </c>
      <c r="I39" s="259"/>
      <c r="J39" s="250"/>
      <c r="K39" s="210"/>
      <c r="L39" s="210"/>
      <c r="M39" s="210"/>
      <c r="N39" s="210"/>
      <c r="O39" s="210"/>
      <c r="P39" s="400"/>
      <c r="Q39" s="197">
        <f>IFERROR(P39/$AC$1,0)</f>
        <v>0</v>
      </c>
      <c r="R39" s="210"/>
      <c r="S39" s="401"/>
      <c r="T39" s="250"/>
      <c r="U39" s="260"/>
      <c r="W39" s="259">
        <f t="shared" si="1"/>
        <v>0</v>
      </c>
      <c r="AG39" s="245" t="s">
        <v>60</v>
      </c>
      <c r="AH39" s="246" t="s">
        <v>60</v>
      </c>
      <c r="AI39" s="246" t="s">
        <v>60</v>
      </c>
      <c r="AJ39" s="246" t="s">
        <v>60</v>
      </c>
      <c r="AK39" s="246" t="s">
        <v>60</v>
      </c>
      <c r="AL39" s="246" t="s">
        <v>60</v>
      </c>
      <c r="AM39" s="246" t="s">
        <v>60</v>
      </c>
      <c r="AN39" s="246" t="s">
        <v>60</v>
      </c>
      <c r="AO39" s="246" t="s">
        <v>60</v>
      </c>
      <c r="AP39" s="246" t="s">
        <v>60</v>
      </c>
      <c r="AQ39" s="246" t="s">
        <v>60</v>
      </c>
      <c r="AR39" s="246" t="s">
        <v>61</v>
      </c>
      <c r="AS39" s="246" t="s">
        <v>61</v>
      </c>
      <c r="AT39" s="246" t="s">
        <v>60</v>
      </c>
      <c r="AU39" s="246" t="s">
        <v>60</v>
      </c>
      <c r="AV39" s="246" t="s">
        <v>60</v>
      </c>
      <c r="AW39" s="246" t="s">
        <v>60</v>
      </c>
      <c r="AX39" s="246" t="s">
        <v>60</v>
      </c>
    </row>
    <row r="40" spans="2:50" s="15" customFormat="1" ht="13.5" thickBot="1" x14ac:dyDescent="0.25">
      <c r="B40" s="54"/>
      <c r="C40" s="72"/>
      <c r="D40" s="72"/>
      <c r="E40" s="42"/>
      <c r="F40" s="75"/>
      <c r="G40" s="42"/>
      <c r="H40" s="75"/>
      <c r="I40" s="75"/>
      <c r="J40" s="42"/>
      <c r="K40" s="211"/>
      <c r="L40" s="211"/>
      <c r="M40" s="211"/>
      <c r="N40" s="211"/>
      <c r="O40" s="211"/>
      <c r="P40" s="211"/>
      <c r="Q40" s="211"/>
      <c r="R40" s="211"/>
      <c r="S40" s="211"/>
      <c r="T40" s="42"/>
      <c r="U40" s="42"/>
      <c r="W40" s="79"/>
      <c r="AG40" s="245" t="s">
        <v>60</v>
      </c>
      <c r="AH40" s="246" t="s">
        <v>60</v>
      </c>
      <c r="AI40" s="246" t="s">
        <v>60</v>
      </c>
      <c r="AJ40" s="246" t="s">
        <v>60</v>
      </c>
      <c r="AK40" s="246" t="s">
        <v>60</v>
      </c>
      <c r="AL40" s="246" t="s">
        <v>61</v>
      </c>
      <c r="AM40" s="246" t="s">
        <v>60</v>
      </c>
      <c r="AN40" s="246" t="s">
        <v>60</v>
      </c>
      <c r="AO40" s="246" t="s">
        <v>60</v>
      </c>
      <c r="AP40" s="246" t="s">
        <v>60</v>
      </c>
      <c r="AQ40" s="246" t="s">
        <v>60</v>
      </c>
      <c r="AR40" s="246" t="s">
        <v>60</v>
      </c>
      <c r="AS40" s="246" t="s">
        <v>61</v>
      </c>
      <c r="AT40" s="246" t="s">
        <v>61</v>
      </c>
      <c r="AU40" s="246" t="s">
        <v>60</v>
      </c>
      <c r="AV40" s="246" t="s">
        <v>61</v>
      </c>
      <c r="AW40" s="246" t="s">
        <v>60</v>
      </c>
      <c r="AX40" s="246" t="s">
        <v>60</v>
      </c>
    </row>
    <row r="41" spans="2:50" s="15" customFormat="1" ht="18.75" customHeight="1" thickBot="1" x14ac:dyDescent="0.25">
      <c r="B41" s="31" t="s">
        <v>113</v>
      </c>
      <c r="C41" s="84">
        <f>SUM(C42:C49)</f>
        <v>0</v>
      </c>
      <c r="D41" s="84">
        <f t="shared" ref="D41:D49" si="4">IFERROR(C41/$AC$1,0)</f>
        <v>0</v>
      </c>
      <c r="E41" s="42"/>
      <c r="F41" s="65">
        <f>SUM(F42:F49)</f>
        <v>0</v>
      </c>
      <c r="G41" s="42"/>
      <c r="H41" s="65">
        <f t="shared" ref="H41:I41" si="5">SUM(H42:H49)</f>
        <v>0</v>
      </c>
      <c r="I41" s="65">
        <f t="shared" si="5"/>
        <v>0</v>
      </c>
      <c r="J41" s="42"/>
      <c r="K41" s="73">
        <f>SUM(K42:K49)</f>
        <v>0</v>
      </c>
      <c r="L41" s="73">
        <f>IFERROR(K41/$AC$1,0)</f>
        <v>0</v>
      </c>
      <c r="M41" s="211"/>
      <c r="N41" s="65">
        <f>SUM(N42:N49)</f>
        <v>0</v>
      </c>
      <c r="O41" s="211"/>
      <c r="P41" s="73">
        <f>SUM(P42:P49)</f>
        <v>0</v>
      </c>
      <c r="Q41" s="73">
        <f t="shared" ref="Q41:Q46" si="6">IFERROR(P41/$AC$1,0)</f>
        <v>0</v>
      </c>
      <c r="R41" s="211"/>
      <c r="S41" s="65">
        <f>SUM(S42:S49)</f>
        <v>0</v>
      </c>
      <c r="T41" s="42"/>
      <c r="U41" s="423" t="s">
        <v>292</v>
      </c>
      <c r="W41" s="65">
        <f t="shared" si="1"/>
        <v>0</v>
      </c>
      <c r="AG41" s="245" t="s">
        <v>60</v>
      </c>
      <c r="AH41" s="246" t="s">
        <v>60</v>
      </c>
      <c r="AI41" s="246" t="s">
        <v>60</v>
      </c>
      <c r="AJ41" s="246" t="s">
        <v>60</v>
      </c>
      <c r="AK41" s="246" t="s">
        <v>60</v>
      </c>
      <c r="AL41" s="246" t="s">
        <v>61</v>
      </c>
      <c r="AM41" s="246" t="s">
        <v>60</v>
      </c>
      <c r="AN41" s="246" t="s">
        <v>60</v>
      </c>
      <c r="AO41" s="246" t="s">
        <v>60</v>
      </c>
      <c r="AP41" s="246" t="s">
        <v>60</v>
      </c>
      <c r="AQ41" s="246" t="s">
        <v>60</v>
      </c>
      <c r="AR41" s="246" t="s">
        <v>60</v>
      </c>
      <c r="AS41" s="246" t="s">
        <v>61</v>
      </c>
      <c r="AT41" s="246" t="s">
        <v>61</v>
      </c>
      <c r="AU41" s="246" t="s">
        <v>60</v>
      </c>
      <c r="AV41" s="246" t="s">
        <v>61</v>
      </c>
      <c r="AW41" s="246" t="s">
        <v>60</v>
      </c>
      <c r="AX41" s="246" t="s">
        <v>60</v>
      </c>
    </row>
    <row r="42" spans="2:50" s="100" customFormat="1" ht="13.5" hidden="1" thickBot="1" x14ac:dyDescent="0.25">
      <c r="B42" s="261" t="s">
        <v>276</v>
      </c>
      <c r="C42" s="374"/>
      <c r="D42" s="262">
        <f t="shared" si="4"/>
        <v>0</v>
      </c>
      <c r="E42" s="250"/>
      <c r="F42" s="379"/>
      <c r="G42" s="263"/>
      <c r="H42" s="108">
        <f t="shared" ref="H42:H49" si="7">F42</f>
        <v>0</v>
      </c>
      <c r="I42" s="108"/>
      <c r="J42" s="250"/>
      <c r="K42" s="384"/>
      <c r="L42" s="199">
        <f>IFERROR(K42/$AC$1,0)</f>
        <v>0</v>
      </c>
      <c r="M42" s="209"/>
      <c r="N42" s="385"/>
      <c r="O42" s="209"/>
      <c r="P42" s="388"/>
      <c r="Q42" s="194">
        <f t="shared" si="6"/>
        <v>0</v>
      </c>
      <c r="R42" s="209"/>
      <c r="S42" s="389"/>
      <c r="T42" s="250"/>
      <c r="U42" s="391"/>
      <c r="W42" s="108">
        <f t="shared" si="1"/>
        <v>0</v>
      </c>
      <c r="AG42" s="245" t="s">
        <v>61</v>
      </c>
      <c r="AH42" s="246" t="s">
        <v>60</v>
      </c>
      <c r="AI42" s="246" t="s">
        <v>61</v>
      </c>
      <c r="AJ42" s="246" t="s">
        <v>60</v>
      </c>
      <c r="AK42" s="246" t="s">
        <v>60</v>
      </c>
      <c r="AL42" s="246" t="s">
        <v>61</v>
      </c>
      <c r="AM42" s="246" t="s">
        <v>61</v>
      </c>
      <c r="AN42" s="246" t="s">
        <v>61</v>
      </c>
      <c r="AO42" s="246" t="s">
        <v>61</v>
      </c>
      <c r="AP42" s="246" t="s">
        <v>60</v>
      </c>
      <c r="AQ42" s="246" t="s">
        <v>60</v>
      </c>
      <c r="AR42" s="246" t="s">
        <v>61</v>
      </c>
      <c r="AS42" s="246" t="s">
        <v>61</v>
      </c>
      <c r="AT42" s="246" t="s">
        <v>61</v>
      </c>
      <c r="AU42" s="246" t="s">
        <v>60</v>
      </c>
      <c r="AV42" s="246" t="s">
        <v>61</v>
      </c>
      <c r="AW42" s="246" t="s">
        <v>61</v>
      </c>
      <c r="AX42" s="246" t="s">
        <v>61</v>
      </c>
    </row>
    <row r="43" spans="2:50" s="100" customFormat="1" ht="13.5" thickBot="1" x14ac:dyDescent="0.25">
      <c r="B43" s="243" t="s">
        <v>277</v>
      </c>
      <c r="C43" s="264"/>
      <c r="D43" s="265">
        <f t="shared" si="4"/>
        <v>0</v>
      </c>
      <c r="E43" s="250"/>
      <c r="F43" s="192"/>
      <c r="G43" s="263"/>
      <c r="H43" s="108">
        <f t="shared" si="7"/>
        <v>0</v>
      </c>
      <c r="I43" s="108"/>
      <c r="J43" s="250"/>
      <c r="K43" s="210"/>
      <c r="L43" s="210"/>
      <c r="M43" s="210"/>
      <c r="N43" s="210"/>
      <c r="O43" s="210"/>
      <c r="P43" s="375"/>
      <c r="Q43" s="196">
        <f t="shared" si="6"/>
        <v>0</v>
      </c>
      <c r="R43" s="210"/>
      <c r="S43" s="366"/>
      <c r="T43" s="250"/>
      <c r="U43" s="240"/>
      <c r="W43" s="108">
        <f t="shared" si="1"/>
        <v>0</v>
      </c>
      <c r="AG43" s="245" t="s">
        <v>60</v>
      </c>
      <c r="AH43" s="246" t="s">
        <v>60</v>
      </c>
      <c r="AI43" s="246" t="s">
        <v>61</v>
      </c>
      <c r="AJ43" s="246" t="s">
        <v>60</v>
      </c>
      <c r="AK43" s="246" t="s">
        <v>60</v>
      </c>
      <c r="AL43" s="246" t="s">
        <v>61</v>
      </c>
      <c r="AM43" s="246" t="s">
        <v>61</v>
      </c>
      <c r="AN43" s="246" t="s">
        <v>61</v>
      </c>
      <c r="AO43" s="246" t="s">
        <v>61</v>
      </c>
      <c r="AP43" s="246" t="s">
        <v>60</v>
      </c>
      <c r="AQ43" s="246" t="s">
        <v>60</v>
      </c>
      <c r="AR43" s="246" t="s">
        <v>61</v>
      </c>
      <c r="AS43" s="246" t="s">
        <v>61</v>
      </c>
      <c r="AT43" s="246" t="s">
        <v>61</v>
      </c>
      <c r="AU43" s="246" t="s">
        <v>60</v>
      </c>
      <c r="AV43" s="246" t="s">
        <v>61</v>
      </c>
      <c r="AW43" s="246" t="s">
        <v>60</v>
      </c>
      <c r="AX43" s="246" t="s">
        <v>60</v>
      </c>
    </row>
    <row r="44" spans="2:50" s="100" customFormat="1" ht="12.75" x14ac:dyDescent="0.2">
      <c r="B44" s="83" t="s">
        <v>278</v>
      </c>
      <c r="C44" s="257"/>
      <c r="D44" s="258">
        <f t="shared" si="4"/>
        <v>0</v>
      </c>
      <c r="E44" s="250"/>
      <c r="F44" s="362"/>
      <c r="G44" s="263"/>
      <c r="H44" s="108">
        <f t="shared" si="7"/>
        <v>0</v>
      </c>
      <c r="I44" s="117"/>
      <c r="J44" s="250"/>
      <c r="K44" s="388"/>
      <c r="L44" s="194">
        <f>IFERROR(K44/$AC$1,0)</f>
        <v>0</v>
      </c>
      <c r="M44" s="210"/>
      <c r="N44" s="389"/>
      <c r="O44" s="210"/>
      <c r="P44" s="375"/>
      <c r="Q44" s="196">
        <f t="shared" si="6"/>
        <v>0</v>
      </c>
      <c r="R44" s="210"/>
      <c r="S44" s="366"/>
      <c r="T44" s="250"/>
      <c r="U44" s="266"/>
      <c r="W44" s="108">
        <f t="shared" si="1"/>
        <v>0</v>
      </c>
      <c r="AG44" s="245" t="s">
        <v>60</v>
      </c>
      <c r="AH44" s="246" t="s">
        <v>60</v>
      </c>
      <c r="AI44" s="246" t="s">
        <v>61</v>
      </c>
      <c r="AJ44" s="246" t="s">
        <v>60</v>
      </c>
      <c r="AK44" s="246" t="s">
        <v>61</v>
      </c>
      <c r="AL44" s="246" t="s">
        <v>61</v>
      </c>
      <c r="AM44" s="246" t="s">
        <v>61</v>
      </c>
      <c r="AN44" s="246" t="s">
        <v>61</v>
      </c>
      <c r="AO44" s="246" t="s">
        <v>61</v>
      </c>
      <c r="AP44" s="246" t="s">
        <v>61</v>
      </c>
      <c r="AQ44" s="246" t="s">
        <v>61</v>
      </c>
      <c r="AR44" s="246" t="s">
        <v>61</v>
      </c>
      <c r="AS44" s="246" t="s">
        <v>61</v>
      </c>
      <c r="AT44" s="246" t="s">
        <v>61</v>
      </c>
      <c r="AU44" s="246" t="s">
        <v>60</v>
      </c>
      <c r="AV44" s="246" t="s">
        <v>61</v>
      </c>
      <c r="AW44" s="246" t="s">
        <v>60</v>
      </c>
      <c r="AX44" s="246" t="s">
        <v>60</v>
      </c>
    </row>
    <row r="45" spans="2:50" s="100" customFormat="1" ht="12.75" x14ac:dyDescent="0.2">
      <c r="B45" s="83" t="s">
        <v>279</v>
      </c>
      <c r="C45" s="257"/>
      <c r="D45" s="258">
        <f t="shared" si="4"/>
        <v>0</v>
      </c>
      <c r="E45" s="250"/>
      <c r="F45" s="362"/>
      <c r="G45" s="263"/>
      <c r="H45" s="108">
        <f>F45</f>
        <v>0</v>
      </c>
      <c r="I45" s="117"/>
      <c r="J45" s="250"/>
      <c r="K45" s="375"/>
      <c r="L45" s="196">
        <f>IFERROR(K45/$AC$1,0)</f>
        <v>0</v>
      </c>
      <c r="M45" s="210"/>
      <c r="N45" s="366"/>
      <c r="O45" s="210"/>
      <c r="P45" s="375"/>
      <c r="Q45" s="196">
        <f t="shared" si="6"/>
        <v>0</v>
      </c>
      <c r="R45" s="210"/>
      <c r="S45" s="366"/>
      <c r="T45" s="250"/>
      <c r="U45" s="266"/>
      <c r="W45" s="108">
        <f t="shared" si="1"/>
        <v>0</v>
      </c>
      <c r="AG45" s="245" t="s">
        <v>60</v>
      </c>
      <c r="AH45" s="246" t="s">
        <v>60</v>
      </c>
      <c r="AI45" s="246" t="s">
        <v>61</v>
      </c>
      <c r="AJ45" s="246" t="s">
        <v>60</v>
      </c>
      <c r="AK45" s="246" t="s">
        <v>61</v>
      </c>
      <c r="AL45" s="246" t="s">
        <v>61</v>
      </c>
      <c r="AM45" s="246" t="s">
        <v>61</v>
      </c>
      <c r="AN45" s="246" t="s">
        <v>61</v>
      </c>
      <c r="AO45" s="246" t="s">
        <v>60</v>
      </c>
      <c r="AP45" s="246" t="s">
        <v>61</v>
      </c>
      <c r="AQ45" s="246" t="s">
        <v>61</v>
      </c>
      <c r="AR45" s="246" t="s">
        <v>61</v>
      </c>
      <c r="AS45" s="246" t="s">
        <v>61</v>
      </c>
      <c r="AT45" s="246" t="s">
        <v>61</v>
      </c>
      <c r="AU45" s="246" t="s">
        <v>60</v>
      </c>
      <c r="AV45" s="246" t="s">
        <v>61</v>
      </c>
      <c r="AW45" s="246" t="s">
        <v>60</v>
      </c>
      <c r="AX45" s="246" t="s">
        <v>60</v>
      </c>
    </row>
    <row r="46" spans="2:50" s="100" customFormat="1" ht="12.75" hidden="1" x14ac:dyDescent="0.2">
      <c r="B46" s="83" t="s">
        <v>280</v>
      </c>
      <c r="C46" s="373"/>
      <c r="D46" s="258">
        <f t="shared" si="4"/>
        <v>0</v>
      </c>
      <c r="E46" s="250"/>
      <c r="F46" s="378"/>
      <c r="G46" s="263"/>
      <c r="H46" s="108">
        <f>F46</f>
        <v>0</v>
      </c>
      <c r="I46" s="117"/>
      <c r="J46" s="250"/>
      <c r="K46" s="375"/>
      <c r="L46" s="196">
        <f>IFERROR(K46/$AC$1,0)</f>
        <v>0</v>
      </c>
      <c r="M46" s="209"/>
      <c r="N46" s="366"/>
      <c r="O46" s="209"/>
      <c r="P46" s="375"/>
      <c r="Q46" s="196">
        <f t="shared" si="6"/>
        <v>0</v>
      </c>
      <c r="R46" s="209"/>
      <c r="S46" s="366"/>
      <c r="T46" s="250"/>
      <c r="U46" s="392"/>
      <c r="W46" s="108">
        <f t="shared" si="1"/>
        <v>0</v>
      </c>
      <c r="AG46" s="245" t="s">
        <v>61</v>
      </c>
      <c r="AH46" s="246" t="s">
        <v>60</v>
      </c>
      <c r="AI46" s="246" t="s">
        <v>61</v>
      </c>
      <c r="AJ46" s="246" t="s">
        <v>60</v>
      </c>
      <c r="AK46" s="246" t="s">
        <v>61</v>
      </c>
      <c r="AL46" s="246" t="s">
        <v>61</v>
      </c>
      <c r="AM46" s="246" t="s">
        <v>61</v>
      </c>
      <c r="AN46" s="246" t="s">
        <v>61</v>
      </c>
      <c r="AO46" s="246" t="s">
        <v>61</v>
      </c>
      <c r="AP46" s="246" t="s">
        <v>61</v>
      </c>
      <c r="AQ46" s="246" t="s">
        <v>61</v>
      </c>
      <c r="AR46" s="246" t="s">
        <v>61</v>
      </c>
      <c r="AS46" s="246" t="s">
        <v>61</v>
      </c>
      <c r="AT46" s="246" t="s">
        <v>61</v>
      </c>
      <c r="AU46" s="246" t="s">
        <v>61</v>
      </c>
      <c r="AV46" s="246" t="s">
        <v>61</v>
      </c>
      <c r="AW46" s="246" t="s">
        <v>61</v>
      </c>
      <c r="AX46" s="246" t="s">
        <v>61</v>
      </c>
    </row>
    <row r="47" spans="2:50" s="100" customFormat="1" ht="12.75" hidden="1" x14ac:dyDescent="0.2">
      <c r="B47" s="83" t="s">
        <v>281</v>
      </c>
      <c r="C47" s="373"/>
      <c r="D47" s="258">
        <f t="shared" si="4"/>
        <v>0</v>
      </c>
      <c r="E47" s="250"/>
      <c r="F47" s="378"/>
      <c r="G47" s="263"/>
      <c r="H47" s="108">
        <f t="shared" si="7"/>
        <v>0</v>
      </c>
      <c r="I47" s="117"/>
      <c r="J47" s="250"/>
      <c r="K47" s="209"/>
      <c r="L47" s="210"/>
      <c r="M47" s="209"/>
      <c r="N47" s="209"/>
      <c r="O47" s="209"/>
      <c r="P47" s="209"/>
      <c r="Q47" s="210"/>
      <c r="R47" s="209"/>
      <c r="S47" s="209"/>
      <c r="T47" s="250"/>
      <c r="U47" s="390"/>
      <c r="W47" s="108">
        <f t="shared" si="1"/>
        <v>0</v>
      </c>
      <c r="AG47" s="245" t="s">
        <v>61</v>
      </c>
      <c r="AH47" s="246" t="s">
        <v>61</v>
      </c>
      <c r="AI47" s="246" t="s">
        <v>61</v>
      </c>
      <c r="AJ47" s="246" t="s">
        <v>60</v>
      </c>
      <c r="AK47" s="246" t="s">
        <v>61</v>
      </c>
      <c r="AL47" s="246" t="s">
        <v>61</v>
      </c>
      <c r="AM47" s="246" t="s">
        <v>61</v>
      </c>
      <c r="AN47" s="246" t="s">
        <v>61</v>
      </c>
      <c r="AO47" s="246" t="s">
        <v>61</v>
      </c>
      <c r="AP47" s="246" t="s">
        <v>61</v>
      </c>
      <c r="AQ47" s="246" t="s">
        <v>61</v>
      </c>
      <c r="AR47" s="246" t="s">
        <v>61</v>
      </c>
      <c r="AS47" s="246" t="s">
        <v>61</v>
      </c>
      <c r="AT47" s="246" t="s">
        <v>61</v>
      </c>
      <c r="AU47" s="246" t="s">
        <v>61</v>
      </c>
      <c r="AV47" s="246" t="s">
        <v>61</v>
      </c>
      <c r="AW47" s="246" t="s">
        <v>61</v>
      </c>
      <c r="AX47" s="246" t="s">
        <v>61</v>
      </c>
    </row>
    <row r="48" spans="2:50" s="100" customFormat="1" ht="12.75" hidden="1" x14ac:dyDescent="0.2">
      <c r="B48" s="83" t="s">
        <v>282</v>
      </c>
      <c r="C48" s="373"/>
      <c r="D48" s="258">
        <f t="shared" si="4"/>
        <v>0</v>
      </c>
      <c r="E48" s="250"/>
      <c r="F48" s="378"/>
      <c r="G48" s="263"/>
      <c r="H48" s="108">
        <f>F48</f>
        <v>0</v>
      </c>
      <c r="I48" s="117"/>
      <c r="J48" s="250"/>
      <c r="K48" s="209"/>
      <c r="L48" s="210"/>
      <c r="M48" s="209"/>
      <c r="N48" s="209"/>
      <c r="O48" s="209"/>
      <c r="P48" s="209"/>
      <c r="Q48" s="210"/>
      <c r="R48" s="209"/>
      <c r="S48" s="209"/>
      <c r="T48" s="250"/>
      <c r="U48" s="392"/>
      <c r="W48" s="108">
        <f t="shared" si="1"/>
        <v>0</v>
      </c>
      <c r="AG48" s="245" t="s">
        <v>61</v>
      </c>
      <c r="AH48" s="246" t="s">
        <v>61</v>
      </c>
      <c r="AI48" s="246" t="s">
        <v>61</v>
      </c>
      <c r="AJ48" s="246" t="s">
        <v>60</v>
      </c>
      <c r="AK48" s="246" t="s">
        <v>61</v>
      </c>
      <c r="AL48" s="246" t="s">
        <v>61</v>
      </c>
      <c r="AM48" s="246" t="s">
        <v>61</v>
      </c>
      <c r="AN48" s="246" t="s">
        <v>61</v>
      </c>
      <c r="AO48" s="246" t="s">
        <v>61</v>
      </c>
      <c r="AP48" s="246" t="s">
        <v>61</v>
      </c>
      <c r="AQ48" s="246" t="s">
        <v>61</v>
      </c>
      <c r="AR48" s="246" t="s">
        <v>61</v>
      </c>
      <c r="AS48" s="246" t="s">
        <v>61</v>
      </c>
      <c r="AT48" s="246" t="s">
        <v>61</v>
      </c>
      <c r="AU48" s="246" t="s">
        <v>60</v>
      </c>
      <c r="AV48" s="246" t="s">
        <v>61</v>
      </c>
      <c r="AW48" s="246" t="s">
        <v>60</v>
      </c>
      <c r="AX48" s="246" t="s">
        <v>60</v>
      </c>
    </row>
    <row r="49" spans="2:50" s="100" customFormat="1" ht="13.5" thickBot="1" x14ac:dyDescent="0.25">
      <c r="B49" s="57" t="s">
        <v>82</v>
      </c>
      <c r="C49" s="106"/>
      <c r="D49" s="200">
        <f t="shared" si="4"/>
        <v>0</v>
      </c>
      <c r="E49" s="250"/>
      <c r="F49" s="193"/>
      <c r="G49" s="263"/>
      <c r="H49" s="259">
        <f t="shared" si="7"/>
        <v>0</v>
      </c>
      <c r="I49" s="259"/>
      <c r="J49" s="250"/>
      <c r="K49" s="377"/>
      <c r="L49" s="200">
        <f>IFERROR(K49/$AC$1,0)</f>
        <v>0</v>
      </c>
      <c r="M49" s="210"/>
      <c r="N49" s="398"/>
      <c r="O49" s="210"/>
      <c r="P49" s="400"/>
      <c r="Q49" s="197">
        <f>IFERROR(P49/$AC$1,0)</f>
        <v>0</v>
      </c>
      <c r="R49" s="210"/>
      <c r="S49" s="401"/>
      <c r="T49" s="250"/>
      <c r="U49" s="260"/>
      <c r="W49" s="259">
        <f t="shared" si="1"/>
        <v>0</v>
      </c>
      <c r="AG49" s="245" t="s">
        <v>60</v>
      </c>
      <c r="AH49" s="246" t="s">
        <v>60</v>
      </c>
      <c r="AI49" s="246" t="s">
        <v>60</v>
      </c>
      <c r="AJ49" s="246" t="s">
        <v>60</v>
      </c>
      <c r="AK49" s="246" t="s">
        <v>60</v>
      </c>
      <c r="AL49" s="246" t="s">
        <v>61</v>
      </c>
      <c r="AM49" s="246" t="s">
        <v>60</v>
      </c>
      <c r="AN49" s="246" t="s">
        <v>60</v>
      </c>
      <c r="AO49" s="246" t="s">
        <v>60</v>
      </c>
      <c r="AP49" s="246" t="s">
        <v>60</v>
      </c>
      <c r="AQ49" s="246" t="s">
        <v>60</v>
      </c>
      <c r="AR49" s="246" t="s">
        <v>60</v>
      </c>
      <c r="AS49" s="246" t="s">
        <v>61</v>
      </c>
      <c r="AT49" s="246" t="s">
        <v>61</v>
      </c>
      <c r="AU49" s="246" t="s">
        <v>60</v>
      </c>
      <c r="AV49" s="246" t="s">
        <v>61</v>
      </c>
      <c r="AW49" s="246" t="s">
        <v>60</v>
      </c>
      <c r="AX49" s="246" t="s">
        <v>60</v>
      </c>
    </row>
    <row r="50" spans="2:50" s="15" customFormat="1" ht="13.5" thickBot="1" x14ac:dyDescent="0.25">
      <c r="B50" s="54"/>
      <c r="C50" s="72"/>
      <c r="D50" s="72"/>
      <c r="E50" s="42"/>
      <c r="F50" s="75"/>
      <c r="G50" s="42"/>
      <c r="H50" s="75"/>
      <c r="I50" s="75"/>
      <c r="J50" s="42"/>
      <c r="K50" s="211"/>
      <c r="L50" s="211"/>
      <c r="M50" s="211"/>
      <c r="N50" s="211"/>
      <c r="O50" s="211"/>
      <c r="P50" s="211"/>
      <c r="Q50" s="211"/>
      <c r="R50" s="211"/>
      <c r="S50" s="211"/>
      <c r="T50" s="42"/>
      <c r="U50" s="46"/>
      <c r="W50" s="79"/>
      <c r="AG50" s="245" t="s">
        <v>60</v>
      </c>
      <c r="AH50" s="246" t="s">
        <v>60</v>
      </c>
      <c r="AI50" s="246" t="s">
        <v>60</v>
      </c>
      <c r="AJ50" s="246" t="s">
        <v>60</v>
      </c>
      <c r="AK50" s="246" t="s">
        <v>60</v>
      </c>
      <c r="AL50" s="246" t="s">
        <v>60</v>
      </c>
      <c r="AM50" s="246" t="s">
        <v>60</v>
      </c>
      <c r="AN50" s="246" t="s">
        <v>60</v>
      </c>
      <c r="AO50" s="246" t="s">
        <v>60</v>
      </c>
      <c r="AP50" s="246" t="s">
        <v>60</v>
      </c>
      <c r="AQ50" s="246" t="s">
        <v>60</v>
      </c>
      <c r="AR50" s="246" t="s">
        <v>60</v>
      </c>
      <c r="AS50" s="246" t="s">
        <v>61</v>
      </c>
      <c r="AT50" s="246" t="s">
        <v>60</v>
      </c>
      <c r="AU50" s="246" t="s">
        <v>60</v>
      </c>
      <c r="AV50" s="246" t="s">
        <v>60</v>
      </c>
      <c r="AW50" s="246" t="s">
        <v>60</v>
      </c>
      <c r="AX50" s="246" t="s">
        <v>60</v>
      </c>
    </row>
    <row r="51" spans="2:50" s="15" customFormat="1" ht="18.75" customHeight="1" thickBot="1" x14ac:dyDescent="0.25">
      <c r="B51" s="31" t="s">
        <v>34</v>
      </c>
      <c r="C51" s="73">
        <f>SUM(C52:C61)</f>
        <v>0</v>
      </c>
      <c r="D51" s="73">
        <f t="shared" ref="D51:D61" si="8">IFERROR(C51/$AC$1,0)</f>
        <v>0</v>
      </c>
      <c r="E51" s="42"/>
      <c r="F51" s="65">
        <f>SUM(F52:F61)</f>
        <v>0</v>
      </c>
      <c r="G51" s="42"/>
      <c r="H51" s="65">
        <f t="shared" ref="H51:I51" si="9">SUM(H52:H61)</f>
        <v>0</v>
      </c>
      <c r="I51" s="65">
        <f t="shared" si="9"/>
        <v>0</v>
      </c>
      <c r="J51" s="42"/>
      <c r="K51" s="211"/>
      <c r="L51" s="211"/>
      <c r="M51" s="211"/>
      <c r="N51" s="211"/>
      <c r="O51" s="211"/>
      <c r="P51" s="211"/>
      <c r="Q51" s="211"/>
      <c r="R51" s="211"/>
      <c r="S51" s="211"/>
      <c r="T51" s="42"/>
      <c r="U51" s="423" t="s">
        <v>292</v>
      </c>
      <c r="W51" s="65">
        <f t="shared" ref="W51:W136" si="10">IFERROR(F51/D51,0)</f>
        <v>0</v>
      </c>
      <c r="AG51" s="245" t="s">
        <v>60</v>
      </c>
      <c r="AH51" s="246" t="s">
        <v>60</v>
      </c>
      <c r="AI51" s="246" t="s">
        <v>60</v>
      </c>
      <c r="AJ51" s="246" t="s">
        <v>60</v>
      </c>
      <c r="AK51" s="246" t="s">
        <v>60</v>
      </c>
      <c r="AL51" s="246" t="s">
        <v>60</v>
      </c>
      <c r="AM51" s="246" t="s">
        <v>60</v>
      </c>
      <c r="AN51" s="246" t="s">
        <v>60</v>
      </c>
      <c r="AO51" s="246" t="s">
        <v>60</v>
      </c>
      <c r="AP51" s="246" t="s">
        <v>60</v>
      </c>
      <c r="AQ51" s="246" t="s">
        <v>60</v>
      </c>
      <c r="AR51" s="246" t="s">
        <v>60</v>
      </c>
      <c r="AS51" s="246" t="s">
        <v>60</v>
      </c>
      <c r="AT51" s="246" t="s">
        <v>60</v>
      </c>
      <c r="AU51" s="246" t="s">
        <v>60</v>
      </c>
      <c r="AV51" s="246" t="s">
        <v>60</v>
      </c>
      <c r="AW51" s="246" t="s">
        <v>60</v>
      </c>
      <c r="AX51" s="246" t="s">
        <v>60</v>
      </c>
    </row>
    <row r="52" spans="2:50" s="100" customFormat="1" ht="12.75" x14ac:dyDescent="0.2">
      <c r="B52" s="243" t="s">
        <v>62</v>
      </c>
      <c r="C52" s="248"/>
      <c r="D52" s="249">
        <f t="shared" si="8"/>
        <v>0</v>
      </c>
      <c r="E52" s="250"/>
      <c r="F52" s="191"/>
      <c r="G52" s="263"/>
      <c r="H52" s="251"/>
      <c r="I52" s="251">
        <f t="shared" ref="I52:I61" si="11">F52</f>
        <v>0</v>
      </c>
      <c r="J52" s="250"/>
      <c r="K52" s="210"/>
      <c r="L52" s="210"/>
      <c r="M52" s="210"/>
      <c r="N52" s="210"/>
      <c r="O52" s="210"/>
      <c r="P52" s="210"/>
      <c r="Q52" s="210"/>
      <c r="R52" s="210"/>
      <c r="S52" s="210"/>
      <c r="T52" s="250"/>
      <c r="U52" s="240"/>
      <c r="W52" s="251">
        <f t="shared" si="10"/>
        <v>0</v>
      </c>
      <c r="AG52" s="245" t="s">
        <v>60</v>
      </c>
      <c r="AH52" s="246" t="s">
        <v>60</v>
      </c>
      <c r="AI52" s="246" t="s">
        <v>60</v>
      </c>
      <c r="AJ52" s="246" t="s">
        <v>60</v>
      </c>
      <c r="AK52" s="246" t="s">
        <v>60</v>
      </c>
      <c r="AL52" s="246" t="s">
        <v>60</v>
      </c>
      <c r="AM52" s="246" t="s">
        <v>60</v>
      </c>
      <c r="AN52" s="246" t="s">
        <v>60</v>
      </c>
      <c r="AO52" s="246" t="s">
        <v>60</v>
      </c>
      <c r="AP52" s="246" t="s">
        <v>60</v>
      </c>
      <c r="AQ52" s="246" t="s">
        <v>60</v>
      </c>
      <c r="AR52" s="246" t="s">
        <v>60</v>
      </c>
      <c r="AS52" s="246" t="s">
        <v>60</v>
      </c>
      <c r="AT52" s="246" t="s">
        <v>60</v>
      </c>
      <c r="AU52" s="246" t="s">
        <v>60</v>
      </c>
      <c r="AV52" s="246" t="s">
        <v>60</v>
      </c>
      <c r="AW52" s="246" t="s">
        <v>60</v>
      </c>
      <c r="AX52" s="246" t="s">
        <v>60</v>
      </c>
    </row>
    <row r="53" spans="2:50" s="100" customFormat="1" ht="12.75" x14ac:dyDescent="0.2">
      <c r="B53" s="82" t="s">
        <v>81</v>
      </c>
      <c r="C53" s="105"/>
      <c r="D53" s="196">
        <f t="shared" si="8"/>
        <v>0</v>
      </c>
      <c r="E53" s="250"/>
      <c r="F53" s="192"/>
      <c r="G53" s="263"/>
      <c r="H53" s="108"/>
      <c r="I53" s="108">
        <f t="shared" si="11"/>
        <v>0</v>
      </c>
      <c r="J53" s="250"/>
      <c r="K53" s="210"/>
      <c r="L53" s="210"/>
      <c r="M53" s="210"/>
      <c r="N53" s="210"/>
      <c r="O53" s="210"/>
      <c r="P53" s="210"/>
      <c r="Q53" s="210"/>
      <c r="R53" s="210"/>
      <c r="S53" s="210"/>
      <c r="T53" s="250"/>
      <c r="U53" s="266"/>
      <c r="W53" s="108">
        <f t="shared" si="10"/>
        <v>0</v>
      </c>
      <c r="AG53" s="245" t="s">
        <v>60</v>
      </c>
      <c r="AH53" s="246" t="s">
        <v>60</v>
      </c>
      <c r="AI53" s="246" t="s">
        <v>60</v>
      </c>
      <c r="AJ53" s="246" t="s">
        <v>60</v>
      </c>
      <c r="AK53" s="246" t="s">
        <v>60</v>
      </c>
      <c r="AL53" s="246" t="s">
        <v>60</v>
      </c>
      <c r="AM53" s="246" t="s">
        <v>60</v>
      </c>
      <c r="AN53" s="246" t="s">
        <v>60</v>
      </c>
      <c r="AO53" s="246" t="s">
        <v>60</v>
      </c>
      <c r="AP53" s="246" t="s">
        <v>60</v>
      </c>
      <c r="AQ53" s="246" t="s">
        <v>60</v>
      </c>
      <c r="AR53" s="246" t="s">
        <v>61</v>
      </c>
      <c r="AS53" s="246" t="s">
        <v>60</v>
      </c>
      <c r="AT53" s="246" t="s">
        <v>60</v>
      </c>
      <c r="AU53" s="246" t="s">
        <v>60</v>
      </c>
      <c r="AV53" s="246" t="s">
        <v>60</v>
      </c>
      <c r="AW53" s="246" t="s">
        <v>60</v>
      </c>
      <c r="AX53" s="246" t="s">
        <v>60</v>
      </c>
    </row>
    <row r="54" spans="2:50" s="100" customFormat="1" ht="12.75" hidden="1" x14ac:dyDescent="0.2">
      <c r="B54" s="82" t="s">
        <v>65</v>
      </c>
      <c r="C54" s="375"/>
      <c r="D54" s="196">
        <f t="shared" si="8"/>
        <v>0</v>
      </c>
      <c r="E54" s="250"/>
      <c r="F54" s="379"/>
      <c r="G54" s="263"/>
      <c r="H54" s="108"/>
      <c r="I54" s="108">
        <f t="shared" si="11"/>
        <v>0</v>
      </c>
      <c r="J54" s="250"/>
      <c r="K54" s="209"/>
      <c r="L54" s="210"/>
      <c r="M54" s="209"/>
      <c r="N54" s="209"/>
      <c r="O54" s="209"/>
      <c r="P54" s="209"/>
      <c r="Q54" s="210"/>
      <c r="R54" s="209"/>
      <c r="S54" s="209"/>
      <c r="T54" s="250"/>
      <c r="U54" s="392"/>
      <c r="W54" s="108">
        <f t="shared" si="10"/>
        <v>0</v>
      </c>
      <c r="AG54" s="245" t="s">
        <v>61</v>
      </c>
      <c r="AH54" s="246" t="s">
        <v>60</v>
      </c>
      <c r="AI54" s="246" t="s">
        <v>61</v>
      </c>
      <c r="AJ54" s="246" t="s">
        <v>60</v>
      </c>
      <c r="AK54" s="246" t="s">
        <v>60</v>
      </c>
      <c r="AL54" s="246" t="s">
        <v>61</v>
      </c>
      <c r="AM54" s="246" t="s">
        <v>61</v>
      </c>
      <c r="AN54" s="246" t="s">
        <v>61</v>
      </c>
      <c r="AO54" s="246" t="s">
        <v>61</v>
      </c>
      <c r="AP54" s="246" t="s">
        <v>60</v>
      </c>
      <c r="AQ54" s="246" t="s">
        <v>61</v>
      </c>
      <c r="AR54" s="246" t="s">
        <v>61</v>
      </c>
      <c r="AS54" s="246" t="s">
        <v>61</v>
      </c>
      <c r="AT54" s="246" t="s">
        <v>60</v>
      </c>
      <c r="AU54" s="246" t="s">
        <v>60</v>
      </c>
      <c r="AV54" s="246" t="s">
        <v>61</v>
      </c>
      <c r="AW54" s="246" t="s">
        <v>61</v>
      </c>
      <c r="AX54" s="246" t="s">
        <v>61</v>
      </c>
    </row>
    <row r="55" spans="2:50" s="100" customFormat="1" ht="12.75" hidden="1" x14ac:dyDescent="0.2">
      <c r="B55" s="82" t="s">
        <v>47</v>
      </c>
      <c r="C55" s="375"/>
      <c r="D55" s="196">
        <f t="shared" si="8"/>
        <v>0</v>
      </c>
      <c r="E55" s="250"/>
      <c r="F55" s="379"/>
      <c r="G55" s="263"/>
      <c r="H55" s="108"/>
      <c r="I55" s="108">
        <f t="shared" ref="I55:I56" si="12">F55</f>
        <v>0</v>
      </c>
      <c r="J55" s="250"/>
      <c r="K55" s="209"/>
      <c r="L55" s="210"/>
      <c r="M55" s="209"/>
      <c r="N55" s="209"/>
      <c r="O55" s="209"/>
      <c r="P55" s="209"/>
      <c r="Q55" s="210"/>
      <c r="R55" s="209"/>
      <c r="S55" s="209"/>
      <c r="T55" s="250"/>
      <c r="U55" s="392"/>
      <c r="W55" s="108">
        <f t="shared" si="10"/>
        <v>0</v>
      </c>
      <c r="AG55" s="245" t="s">
        <v>61</v>
      </c>
      <c r="AH55" s="246" t="s">
        <v>60</v>
      </c>
      <c r="AI55" s="246" t="s">
        <v>61</v>
      </c>
      <c r="AJ55" s="246" t="s">
        <v>61</v>
      </c>
      <c r="AK55" s="246" t="s">
        <v>61</v>
      </c>
      <c r="AL55" s="246" t="s">
        <v>61</v>
      </c>
      <c r="AM55" s="246" t="s">
        <v>61</v>
      </c>
      <c r="AN55" s="246" t="s">
        <v>61</v>
      </c>
      <c r="AO55" s="246" t="s">
        <v>61</v>
      </c>
      <c r="AP55" s="246" t="s">
        <v>60</v>
      </c>
      <c r="AQ55" s="246" t="s">
        <v>61</v>
      </c>
      <c r="AR55" s="246" t="s">
        <v>61</v>
      </c>
      <c r="AS55" s="246" t="s">
        <v>61</v>
      </c>
      <c r="AT55" s="246" t="s">
        <v>60</v>
      </c>
      <c r="AU55" s="246" t="s">
        <v>60</v>
      </c>
      <c r="AV55" s="246" t="s">
        <v>61</v>
      </c>
      <c r="AW55" s="246" t="s">
        <v>61</v>
      </c>
      <c r="AX55" s="246" t="s">
        <v>61</v>
      </c>
    </row>
    <row r="56" spans="2:50" s="100" customFormat="1" ht="12.75" hidden="1" x14ac:dyDescent="0.2">
      <c r="B56" s="82" t="s">
        <v>52</v>
      </c>
      <c r="C56" s="375"/>
      <c r="D56" s="196">
        <f t="shared" si="8"/>
        <v>0</v>
      </c>
      <c r="E56" s="250"/>
      <c r="F56" s="379"/>
      <c r="G56" s="263"/>
      <c r="H56" s="108"/>
      <c r="I56" s="108">
        <f t="shared" si="12"/>
        <v>0</v>
      </c>
      <c r="J56" s="250"/>
      <c r="K56" s="209"/>
      <c r="L56" s="210"/>
      <c r="M56" s="209"/>
      <c r="N56" s="209"/>
      <c r="O56" s="209"/>
      <c r="P56" s="209"/>
      <c r="Q56" s="210"/>
      <c r="R56" s="209"/>
      <c r="S56" s="209"/>
      <c r="T56" s="250"/>
      <c r="U56" s="392"/>
      <c r="W56" s="108">
        <f t="shared" si="10"/>
        <v>0</v>
      </c>
      <c r="AG56" s="245" t="s">
        <v>61</v>
      </c>
      <c r="AH56" s="246" t="s">
        <v>60</v>
      </c>
      <c r="AI56" s="246" t="s">
        <v>61</v>
      </c>
      <c r="AJ56" s="246" t="s">
        <v>61</v>
      </c>
      <c r="AK56" s="246" t="s">
        <v>61</v>
      </c>
      <c r="AL56" s="246" t="s">
        <v>61</v>
      </c>
      <c r="AM56" s="246" t="s">
        <v>61</v>
      </c>
      <c r="AN56" s="246" t="s">
        <v>61</v>
      </c>
      <c r="AO56" s="246" t="s">
        <v>61</v>
      </c>
      <c r="AP56" s="246" t="s">
        <v>60</v>
      </c>
      <c r="AQ56" s="246" t="s">
        <v>61</v>
      </c>
      <c r="AR56" s="246" t="s">
        <v>61</v>
      </c>
      <c r="AS56" s="246" t="s">
        <v>61</v>
      </c>
      <c r="AT56" s="246" t="s">
        <v>60</v>
      </c>
      <c r="AU56" s="246" t="s">
        <v>60</v>
      </c>
      <c r="AV56" s="246" t="s">
        <v>61</v>
      </c>
      <c r="AW56" s="246" t="s">
        <v>60</v>
      </c>
      <c r="AX56" s="246" t="s">
        <v>60</v>
      </c>
    </row>
    <row r="57" spans="2:50" s="100" customFormat="1" ht="12.75" x14ac:dyDescent="0.2">
      <c r="B57" s="82" t="s">
        <v>63</v>
      </c>
      <c r="C57" s="105"/>
      <c r="D57" s="196">
        <f t="shared" si="8"/>
        <v>0</v>
      </c>
      <c r="E57" s="250"/>
      <c r="F57" s="192"/>
      <c r="G57" s="263"/>
      <c r="H57" s="108"/>
      <c r="I57" s="108">
        <f t="shared" si="11"/>
        <v>0</v>
      </c>
      <c r="J57" s="250"/>
      <c r="K57" s="210"/>
      <c r="L57" s="210"/>
      <c r="M57" s="210"/>
      <c r="N57" s="210"/>
      <c r="O57" s="210"/>
      <c r="P57" s="210"/>
      <c r="Q57" s="210"/>
      <c r="R57" s="210"/>
      <c r="S57" s="210"/>
      <c r="T57" s="250"/>
      <c r="U57" s="266"/>
      <c r="W57" s="108">
        <f t="shared" si="10"/>
        <v>0</v>
      </c>
      <c r="AG57" s="245" t="s">
        <v>60</v>
      </c>
      <c r="AH57" s="246" t="s">
        <v>61</v>
      </c>
      <c r="AI57" s="246" t="s">
        <v>60</v>
      </c>
      <c r="AJ57" s="246" t="s">
        <v>60</v>
      </c>
      <c r="AK57" s="246" t="s">
        <v>60</v>
      </c>
      <c r="AL57" s="246" t="s">
        <v>60</v>
      </c>
      <c r="AM57" s="246" t="s">
        <v>60</v>
      </c>
      <c r="AN57" s="246" t="s">
        <v>60</v>
      </c>
      <c r="AO57" s="246" t="s">
        <v>60</v>
      </c>
      <c r="AP57" s="246" t="s">
        <v>60</v>
      </c>
      <c r="AQ57" s="246" t="s">
        <v>60</v>
      </c>
      <c r="AR57" s="246" t="s">
        <v>61</v>
      </c>
      <c r="AS57" s="246" t="s">
        <v>60</v>
      </c>
      <c r="AT57" s="246" t="s">
        <v>60</v>
      </c>
      <c r="AU57" s="246" t="s">
        <v>60</v>
      </c>
      <c r="AV57" s="246" t="s">
        <v>61</v>
      </c>
      <c r="AW57" s="246" t="s">
        <v>60</v>
      </c>
      <c r="AX57" s="246" t="s">
        <v>60</v>
      </c>
    </row>
    <row r="58" spans="2:50" s="100" customFormat="1" ht="12.75" x14ac:dyDescent="0.2">
      <c r="B58" s="82" t="s">
        <v>117</v>
      </c>
      <c r="C58" s="105"/>
      <c r="D58" s="196">
        <f t="shared" si="8"/>
        <v>0</v>
      </c>
      <c r="E58" s="250"/>
      <c r="F58" s="192"/>
      <c r="G58" s="263"/>
      <c r="H58" s="108"/>
      <c r="I58" s="108">
        <f t="shared" si="11"/>
        <v>0</v>
      </c>
      <c r="J58" s="250"/>
      <c r="K58" s="210"/>
      <c r="L58" s="210"/>
      <c r="M58" s="210"/>
      <c r="N58" s="210"/>
      <c r="O58" s="210"/>
      <c r="P58" s="210"/>
      <c r="Q58" s="210"/>
      <c r="R58" s="210"/>
      <c r="S58" s="210"/>
      <c r="T58" s="250"/>
      <c r="U58" s="266"/>
      <c r="W58" s="108">
        <f t="shared" si="10"/>
        <v>0</v>
      </c>
      <c r="AG58" s="245" t="s">
        <v>60</v>
      </c>
      <c r="AH58" s="246" t="s">
        <v>60</v>
      </c>
      <c r="AI58" s="246" t="s">
        <v>60</v>
      </c>
      <c r="AJ58" s="246" t="s">
        <v>60</v>
      </c>
      <c r="AK58" s="246" t="s">
        <v>60</v>
      </c>
      <c r="AL58" s="246" t="s">
        <v>60</v>
      </c>
      <c r="AM58" s="246" t="s">
        <v>60</v>
      </c>
      <c r="AN58" s="246" t="s">
        <v>60</v>
      </c>
      <c r="AO58" s="246" t="s">
        <v>60</v>
      </c>
      <c r="AP58" s="246" t="s">
        <v>60</v>
      </c>
      <c r="AQ58" s="246" t="s">
        <v>60</v>
      </c>
      <c r="AR58" s="246" t="s">
        <v>60</v>
      </c>
      <c r="AS58" s="246" t="s">
        <v>60</v>
      </c>
      <c r="AT58" s="246" t="s">
        <v>60</v>
      </c>
      <c r="AU58" s="246" t="s">
        <v>60</v>
      </c>
      <c r="AV58" s="246" t="s">
        <v>60</v>
      </c>
      <c r="AW58" s="246" t="s">
        <v>60</v>
      </c>
      <c r="AX58" s="246" t="s">
        <v>60</v>
      </c>
    </row>
    <row r="59" spans="2:50" s="100" customFormat="1" ht="12.75" x14ac:dyDescent="0.2">
      <c r="B59" s="83" t="s">
        <v>118</v>
      </c>
      <c r="C59" s="257"/>
      <c r="D59" s="196">
        <f t="shared" si="8"/>
        <v>0</v>
      </c>
      <c r="E59" s="250"/>
      <c r="F59" s="362"/>
      <c r="G59" s="263"/>
      <c r="H59" s="117"/>
      <c r="I59" s="108">
        <f t="shared" si="11"/>
        <v>0</v>
      </c>
      <c r="J59" s="250"/>
      <c r="K59" s="210"/>
      <c r="L59" s="210"/>
      <c r="M59" s="210"/>
      <c r="N59" s="210"/>
      <c r="O59" s="210"/>
      <c r="P59" s="210"/>
      <c r="Q59" s="210"/>
      <c r="R59" s="210"/>
      <c r="S59" s="210"/>
      <c r="T59" s="250"/>
      <c r="U59" s="266"/>
      <c r="W59" s="108">
        <f t="shared" si="10"/>
        <v>0</v>
      </c>
      <c r="AG59" s="245" t="s">
        <v>60</v>
      </c>
      <c r="AH59" s="246" t="s">
        <v>60</v>
      </c>
      <c r="AI59" s="246" t="s">
        <v>60</v>
      </c>
      <c r="AJ59" s="246" t="s">
        <v>60</v>
      </c>
      <c r="AK59" s="246" t="s">
        <v>60</v>
      </c>
      <c r="AL59" s="246" t="s">
        <v>60</v>
      </c>
      <c r="AM59" s="246" t="s">
        <v>60</v>
      </c>
      <c r="AN59" s="246" t="s">
        <v>60</v>
      </c>
      <c r="AO59" s="246" t="s">
        <v>60</v>
      </c>
      <c r="AP59" s="246" t="s">
        <v>61</v>
      </c>
      <c r="AQ59" s="246" t="s">
        <v>60</v>
      </c>
      <c r="AR59" s="246" t="s">
        <v>61</v>
      </c>
      <c r="AS59" s="246" t="s">
        <v>60</v>
      </c>
      <c r="AT59" s="246" t="s">
        <v>60</v>
      </c>
      <c r="AU59" s="246" t="s">
        <v>60</v>
      </c>
      <c r="AV59" s="246" t="s">
        <v>60</v>
      </c>
      <c r="AW59" s="246" t="s">
        <v>60</v>
      </c>
      <c r="AX59" s="246" t="s">
        <v>60</v>
      </c>
    </row>
    <row r="60" spans="2:50" s="100" customFormat="1" ht="12.75" x14ac:dyDescent="0.2">
      <c r="B60" s="83" t="s">
        <v>125</v>
      </c>
      <c r="C60" s="257"/>
      <c r="D60" s="196">
        <f t="shared" si="8"/>
        <v>0</v>
      </c>
      <c r="E60" s="250"/>
      <c r="F60" s="362"/>
      <c r="G60" s="263"/>
      <c r="H60" s="117"/>
      <c r="I60" s="108">
        <f t="shared" si="11"/>
        <v>0</v>
      </c>
      <c r="J60" s="250"/>
      <c r="K60" s="210"/>
      <c r="L60" s="210"/>
      <c r="M60" s="210"/>
      <c r="N60" s="210"/>
      <c r="O60" s="210"/>
      <c r="P60" s="210"/>
      <c r="Q60" s="210"/>
      <c r="R60" s="210"/>
      <c r="S60" s="210"/>
      <c r="T60" s="250"/>
      <c r="U60" s="266"/>
      <c r="W60" s="108">
        <f t="shared" si="10"/>
        <v>0</v>
      </c>
      <c r="AG60" s="245" t="s">
        <v>60</v>
      </c>
      <c r="AH60" s="246" t="s">
        <v>61</v>
      </c>
      <c r="AI60" s="246" t="s">
        <v>61</v>
      </c>
      <c r="AJ60" s="246" t="s">
        <v>61</v>
      </c>
      <c r="AK60" s="246" t="s">
        <v>60</v>
      </c>
      <c r="AL60" s="246" t="s">
        <v>60</v>
      </c>
      <c r="AM60" s="246" t="s">
        <v>61</v>
      </c>
      <c r="AN60" s="246" t="s">
        <v>61</v>
      </c>
      <c r="AO60" s="246" t="s">
        <v>61</v>
      </c>
      <c r="AP60" s="246" t="s">
        <v>61</v>
      </c>
      <c r="AQ60" s="246" t="s">
        <v>60</v>
      </c>
      <c r="AR60" s="246" t="s">
        <v>60</v>
      </c>
      <c r="AS60" s="246" t="s">
        <v>60</v>
      </c>
      <c r="AT60" s="246" t="s">
        <v>60</v>
      </c>
      <c r="AU60" s="246" t="s">
        <v>60</v>
      </c>
      <c r="AV60" s="246" t="s">
        <v>61</v>
      </c>
      <c r="AW60" s="246" t="s">
        <v>60</v>
      </c>
      <c r="AX60" s="246" t="s">
        <v>60</v>
      </c>
    </row>
    <row r="61" spans="2:50" s="100" customFormat="1" ht="13.5" thickBot="1" x14ac:dyDescent="0.25">
      <c r="B61" s="57" t="s">
        <v>82</v>
      </c>
      <c r="C61" s="106"/>
      <c r="D61" s="200">
        <f t="shared" si="8"/>
        <v>0</v>
      </c>
      <c r="E61" s="250"/>
      <c r="F61" s="193"/>
      <c r="G61" s="263"/>
      <c r="H61" s="259"/>
      <c r="I61" s="259">
        <f t="shared" si="11"/>
        <v>0</v>
      </c>
      <c r="J61" s="250"/>
      <c r="K61" s="210"/>
      <c r="L61" s="210"/>
      <c r="M61" s="210"/>
      <c r="N61" s="210"/>
      <c r="O61" s="210"/>
      <c r="P61" s="210"/>
      <c r="Q61" s="210"/>
      <c r="R61" s="210"/>
      <c r="S61" s="210"/>
      <c r="T61" s="250"/>
      <c r="U61" s="260"/>
      <c r="W61" s="259">
        <f t="shared" si="10"/>
        <v>0</v>
      </c>
      <c r="AG61" s="245" t="s">
        <v>60</v>
      </c>
      <c r="AH61" s="246" t="s">
        <v>60</v>
      </c>
      <c r="AI61" s="246" t="s">
        <v>60</v>
      </c>
      <c r="AJ61" s="246" t="s">
        <v>60</v>
      </c>
      <c r="AK61" s="246" t="s">
        <v>60</v>
      </c>
      <c r="AL61" s="246" t="s">
        <v>60</v>
      </c>
      <c r="AM61" s="246" t="s">
        <v>60</v>
      </c>
      <c r="AN61" s="246" t="s">
        <v>60</v>
      </c>
      <c r="AO61" s="246" t="s">
        <v>60</v>
      </c>
      <c r="AP61" s="246" t="s">
        <v>60</v>
      </c>
      <c r="AQ61" s="246" t="s">
        <v>60</v>
      </c>
      <c r="AR61" s="246" t="s">
        <v>60</v>
      </c>
      <c r="AS61" s="246" t="s">
        <v>60</v>
      </c>
      <c r="AT61" s="246" t="s">
        <v>60</v>
      </c>
      <c r="AU61" s="246" t="s">
        <v>60</v>
      </c>
      <c r="AV61" s="246" t="s">
        <v>60</v>
      </c>
      <c r="AW61" s="246" t="s">
        <v>60</v>
      </c>
      <c r="AX61" s="246" t="s">
        <v>60</v>
      </c>
    </row>
    <row r="62" spans="2:50" s="15" customFormat="1" ht="13.5" thickBot="1" x14ac:dyDescent="0.25">
      <c r="B62" s="54"/>
      <c r="C62" s="72"/>
      <c r="D62" s="72"/>
      <c r="E62" s="42"/>
      <c r="F62" s="75"/>
      <c r="G62" s="42"/>
      <c r="H62" s="75"/>
      <c r="I62" s="75"/>
      <c r="J62" s="42"/>
      <c r="K62" s="211"/>
      <c r="L62" s="211"/>
      <c r="M62" s="211"/>
      <c r="N62" s="211"/>
      <c r="O62" s="211"/>
      <c r="P62" s="211"/>
      <c r="Q62" s="211"/>
      <c r="R62" s="211"/>
      <c r="S62" s="211"/>
      <c r="T62" s="42"/>
      <c r="U62" s="46"/>
      <c r="W62" s="78"/>
      <c r="AG62" s="245" t="s">
        <v>60</v>
      </c>
      <c r="AH62" s="246" t="s">
        <v>60</v>
      </c>
      <c r="AI62" s="246" t="s">
        <v>60</v>
      </c>
      <c r="AJ62" s="246" t="s">
        <v>60</v>
      </c>
      <c r="AK62" s="246" t="s">
        <v>60</v>
      </c>
      <c r="AL62" s="246" t="s">
        <v>60</v>
      </c>
      <c r="AM62" s="246" t="s">
        <v>60</v>
      </c>
      <c r="AN62" s="246" t="s">
        <v>60</v>
      </c>
      <c r="AO62" s="246" t="s">
        <v>60</v>
      </c>
      <c r="AP62" s="246" t="s">
        <v>60</v>
      </c>
      <c r="AQ62" s="246" t="s">
        <v>60</v>
      </c>
      <c r="AR62" s="246" t="s">
        <v>60</v>
      </c>
      <c r="AS62" s="246" t="s">
        <v>60</v>
      </c>
      <c r="AT62" s="246" t="s">
        <v>61</v>
      </c>
      <c r="AU62" s="246" t="s">
        <v>61</v>
      </c>
      <c r="AV62" s="246" t="s">
        <v>60</v>
      </c>
      <c r="AW62" s="246" t="s">
        <v>60</v>
      </c>
      <c r="AX62" s="246" t="s">
        <v>60</v>
      </c>
    </row>
    <row r="63" spans="2:50" s="15" customFormat="1" ht="18.75" customHeight="1" thickBot="1" x14ac:dyDescent="0.25">
      <c r="B63" s="31" t="s">
        <v>3</v>
      </c>
      <c r="C63" s="73">
        <f>SUM(C64:C68)</f>
        <v>0</v>
      </c>
      <c r="D63" s="73">
        <f t="shared" ref="D63:D68" si="13">IFERROR(C63/$AC$1,0)</f>
        <v>0</v>
      </c>
      <c r="E63" s="42"/>
      <c r="F63" s="65">
        <f>SUM(F64:F68)</f>
        <v>0</v>
      </c>
      <c r="G63" s="47"/>
      <c r="H63" s="65">
        <f t="shared" ref="H63" si="14">SUM(H64:H68)</f>
        <v>0</v>
      </c>
      <c r="I63" s="65">
        <f>SUM(I64:I68)</f>
        <v>0</v>
      </c>
      <c r="J63" s="42"/>
      <c r="K63" s="211"/>
      <c r="L63" s="211"/>
      <c r="M63" s="211"/>
      <c r="N63" s="211"/>
      <c r="O63" s="211"/>
      <c r="P63" s="10"/>
      <c r="Q63" s="10"/>
      <c r="R63" s="10"/>
      <c r="S63" s="10"/>
      <c r="T63" s="42"/>
      <c r="U63" s="423" t="s">
        <v>292</v>
      </c>
      <c r="W63" s="65">
        <f t="shared" si="10"/>
        <v>0</v>
      </c>
      <c r="AG63" s="245" t="s">
        <v>60</v>
      </c>
      <c r="AH63" s="246" t="s">
        <v>60</v>
      </c>
      <c r="AI63" s="246" t="s">
        <v>60</v>
      </c>
      <c r="AJ63" s="246" t="s">
        <v>60</v>
      </c>
      <c r="AK63" s="246" t="s">
        <v>60</v>
      </c>
      <c r="AL63" s="246" t="s">
        <v>60</v>
      </c>
      <c r="AM63" s="246" t="s">
        <v>60</v>
      </c>
      <c r="AN63" s="246" t="s">
        <v>60</v>
      </c>
      <c r="AO63" s="246" t="s">
        <v>60</v>
      </c>
      <c r="AP63" s="246" t="s">
        <v>60</v>
      </c>
      <c r="AQ63" s="246" t="s">
        <v>60</v>
      </c>
      <c r="AR63" s="246" t="s">
        <v>60</v>
      </c>
      <c r="AS63" s="246" t="s">
        <v>60</v>
      </c>
      <c r="AT63" s="246" t="s">
        <v>61</v>
      </c>
      <c r="AU63" s="246" t="s">
        <v>61</v>
      </c>
      <c r="AV63" s="246" t="s">
        <v>60</v>
      </c>
      <c r="AW63" s="246" t="s">
        <v>60</v>
      </c>
      <c r="AX63" s="246" t="s">
        <v>60</v>
      </c>
    </row>
    <row r="64" spans="2:50" s="100" customFormat="1" ht="12.75" x14ac:dyDescent="0.2">
      <c r="B64" s="243" t="s">
        <v>10</v>
      </c>
      <c r="C64" s="248"/>
      <c r="D64" s="249">
        <f t="shared" si="13"/>
        <v>0</v>
      </c>
      <c r="E64" s="250"/>
      <c r="F64" s="191"/>
      <c r="G64" s="263"/>
      <c r="H64" s="251"/>
      <c r="I64" s="251">
        <f>F64</f>
        <v>0</v>
      </c>
      <c r="J64" s="250"/>
      <c r="K64" s="210"/>
      <c r="L64" s="210"/>
      <c r="M64" s="210"/>
      <c r="N64" s="210"/>
      <c r="O64" s="210"/>
      <c r="P64" s="210"/>
      <c r="Q64" s="210"/>
      <c r="R64" s="210"/>
      <c r="S64" s="210"/>
      <c r="T64" s="250"/>
      <c r="U64" s="240"/>
      <c r="W64" s="251">
        <f t="shared" si="10"/>
        <v>0</v>
      </c>
      <c r="AG64" s="245" t="s">
        <v>60</v>
      </c>
      <c r="AH64" s="246" t="s">
        <v>60</v>
      </c>
      <c r="AI64" s="246" t="s">
        <v>60</v>
      </c>
      <c r="AJ64" s="246" t="s">
        <v>60</v>
      </c>
      <c r="AK64" s="246" t="s">
        <v>60</v>
      </c>
      <c r="AL64" s="246" t="s">
        <v>60</v>
      </c>
      <c r="AM64" s="246" t="s">
        <v>60</v>
      </c>
      <c r="AN64" s="246" t="s">
        <v>60</v>
      </c>
      <c r="AO64" s="246" t="s">
        <v>60</v>
      </c>
      <c r="AP64" s="246" t="s">
        <v>60</v>
      </c>
      <c r="AQ64" s="246" t="s">
        <v>60</v>
      </c>
      <c r="AR64" s="246" t="s">
        <v>60</v>
      </c>
      <c r="AS64" s="246" t="s">
        <v>60</v>
      </c>
      <c r="AT64" s="246" t="s">
        <v>61</v>
      </c>
      <c r="AU64" s="246" t="s">
        <v>61</v>
      </c>
      <c r="AV64" s="246" t="s">
        <v>61</v>
      </c>
      <c r="AW64" s="246" t="s">
        <v>60</v>
      </c>
      <c r="AX64" s="246" t="s">
        <v>60</v>
      </c>
    </row>
    <row r="65" spans="2:50" s="100" customFormat="1" ht="12.75" hidden="1" x14ac:dyDescent="0.2">
      <c r="B65" s="114" t="s">
        <v>48</v>
      </c>
      <c r="C65" s="371"/>
      <c r="D65" s="253">
        <f t="shared" si="13"/>
        <v>0</v>
      </c>
      <c r="E65" s="250"/>
      <c r="F65" s="381"/>
      <c r="G65" s="263"/>
      <c r="H65" s="254"/>
      <c r="I65" s="254">
        <f>F65</f>
        <v>0</v>
      </c>
      <c r="J65" s="250"/>
      <c r="K65" s="209"/>
      <c r="L65" s="210"/>
      <c r="M65" s="209"/>
      <c r="N65" s="209"/>
      <c r="O65" s="209"/>
      <c r="P65" s="125"/>
      <c r="Q65" s="126"/>
      <c r="R65" s="125"/>
      <c r="S65" s="125"/>
      <c r="T65" s="250"/>
      <c r="U65" s="392"/>
      <c r="W65" s="254">
        <f t="shared" si="10"/>
        <v>0</v>
      </c>
      <c r="AG65" s="245" t="s">
        <v>61</v>
      </c>
      <c r="AH65" s="246" t="s">
        <v>60</v>
      </c>
      <c r="AI65" s="246" t="s">
        <v>61</v>
      </c>
      <c r="AJ65" s="246" t="s">
        <v>61</v>
      </c>
      <c r="AK65" s="246" t="s">
        <v>60</v>
      </c>
      <c r="AL65" s="246" t="s">
        <v>61</v>
      </c>
      <c r="AM65" s="246" t="s">
        <v>61</v>
      </c>
      <c r="AN65" s="246" t="s">
        <v>61</v>
      </c>
      <c r="AO65" s="246" t="s">
        <v>61</v>
      </c>
      <c r="AP65" s="246" t="s">
        <v>60</v>
      </c>
      <c r="AQ65" s="246" t="s">
        <v>60</v>
      </c>
      <c r="AR65" s="246" t="s">
        <v>61</v>
      </c>
      <c r="AS65" s="246" t="s">
        <v>61</v>
      </c>
      <c r="AT65" s="246" t="s">
        <v>61</v>
      </c>
      <c r="AU65" s="246" t="s">
        <v>61</v>
      </c>
      <c r="AV65" s="246" t="s">
        <v>61</v>
      </c>
      <c r="AW65" s="246" t="s">
        <v>61</v>
      </c>
      <c r="AX65" s="246" t="s">
        <v>61</v>
      </c>
    </row>
    <row r="66" spans="2:50" s="100" customFormat="1" ht="12.75" x14ac:dyDescent="0.2">
      <c r="B66" s="82" t="s">
        <v>283</v>
      </c>
      <c r="C66" s="105"/>
      <c r="D66" s="196">
        <f t="shared" si="13"/>
        <v>0</v>
      </c>
      <c r="E66" s="250"/>
      <c r="F66" s="192"/>
      <c r="G66" s="263"/>
      <c r="H66" s="108"/>
      <c r="I66" s="108">
        <f>F66</f>
        <v>0</v>
      </c>
      <c r="J66" s="250"/>
      <c r="K66" s="210"/>
      <c r="L66" s="210"/>
      <c r="M66" s="210"/>
      <c r="N66" s="210"/>
      <c r="O66" s="210"/>
      <c r="P66" s="126"/>
      <c r="Q66" s="126"/>
      <c r="R66" s="126"/>
      <c r="S66" s="126"/>
      <c r="T66" s="250"/>
      <c r="U66" s="266"/>
      <c r="W66" s="108">
        <f t="shared" si="10"/>
        <v>0</v>
      </c>
      <c r="AG66" s="245" t="s">
        <v>60</v>
      </c>
      <c r="AH66" s="246" t="s">
        <v>60</v>
      </c>
      <c r="AI66" s="246" t="s">
        <v>60</v>
      </c>
      <c r="AJ66" s="246" t="s">
        <v>60</v>
      </c>
      <c r="AK66" s="246" t="s">
        <v>60</v>
      </c>
      <c r="AL66" s="246" t="s">
        <v>60</v>
      </c>
      <c r="AM66" s="246" t="s">
        <v>60</v>
      </c>
      <c r="AN66" s="246" t="s">
        <v>60</v>
      </c>
      <c r="AO66" s="246" t="s">
        <v>60</v>
      </c>
      <c r="AP66" s="246" t="s">
        <v>60</v>
      </c>
      <c r="AQ66" s="246" t="s">
        <v>60</v>
      </c>
      <c r="AR66" s="246" t="s">
        <v>60</v>
      </c>
      <c r="AS66" s="246" t="s">
        <v>61</v>
      </c>
      <c r="AT66" s="246" t="s">
        <v>61</v>
      </c>
      <c r="AU66" s="246" t="s">
        <v>61</v>
      </c>
      <c r="AV66" s="246" t="s">
        <v>60</v>
      </c>
      <c r="AW66" s="246" t="s">
        <v>60</v>
      </c>
      <c r="AX66" s="246" t="s">
        <v>60</v>
      </c>
    </row>
    <row r="67" spans="2:50" s="100" customFormat="1" ht="12.75" hidden="1" x14ac:dyDescent="0.2">
      <c r="B67" s="82" t="s">
        <v>64</v>
      </c>
      <c r="C67" s="375"/>
      <c r="D67" s="196">
        <f t="shared" si="13"/>
        <v>0</v>
      </c>
      <c r="E67" s="250"/>
      <c r="F67" s="379"/>
      <c r="G67" s="263"/>
      <c r="H67" s="108"/>
      <c r="I67" s="108">
        <f>F67</f>
        <v>0</v>
      </c>
      <c r="J67" s="250"/>
      <c r="K67" s="209"/>
      <c r="L67" s="210"/>
      <c r="M67" s="209"/>
      <c r="N67" s="209"/>
      <c r="O67" s="209"/>
      <c r="P67" s="209"/>
      <c r="Q67" s="210"/>
      <c r="R67" s="209"/>
      <c r="S67" s="209"/>
      <c r="T67" s="250"/>
      <c r="U67" s="392"/>
      <c r="W67" s="108">
        <f t="shared" si="10"/>
        <v>0</v>
      </c>
      <c r="AG67" s="245" t="s">
        <v>61</v>
      </c>
      <c r="AH67" s="246" t="s">
        <v>61</v>
      </c>
      <c r="AI67" s="246" t="s">
        <v>61</v>
      </c>
      <c r="AJ67" s="246" t="s">
        <v>61</v>
      </c>
      <c r="AK67" s="246" t="s">
        <v>61</v>
      </c>
      <c r="AL67" s="246" t="s">
        <v>61</v>
      </c>
      <c r="AM67" s="246" t="s">
        <v>61</v>
      </c>
      <c r="AN67" s="246" t="s">
        <v>61</v>
      </c>
      <c r="AO67" s="246" t="s">
        <v>60</v>
      </c>
      <c r="AP67" s="246" t="s">
        <v>61</v>
      </c>
      <c r="AQ67" s="246" t="s">
        <v>61</v>
      </c>
      <c r="AR67" s="246" t="s">
        <v>61</v>
      </c>
      <c r="AS67" s="246" t="s">
        <v>60</v>
      </c>
      <c r="AT67" s="246" t="s">
        <v>61</v>
      </c>
      <c r="AU67" s="246" t="s">
        <v>61</v>
      </c>
      <c r="AV67" s="246" t="s">
        <v>61</v>
      </c>
      <c r="AW67" s="246" t="s">
        <v>61</v>
      </c>
      <c r="AX67" s="246" t="s">
        <v>61</v>
      </c>
    </row>
    <row r="68" spans="2:50" s="100" customFormat="1" ht="13.5" thickBot="1" x14ac:dyDescent="0.25">
      <c r="B68" s="57" t="s">
        <v>144</v>
      </c>
      <c r="C68" s="106"/>
      <c r="D68" s="200">
        <f t="shared" si="13"/>
        <v>0</v>
      </c>
      <c r="E68" s="250"/>
      <c r="F68" s="193"/>
      <c r="G68" s="263"/>
      <c r="H68" s="259"/>
      <c r="I68" s="259">
        <f>F68</f>
        <v>0</v>
      </c>
      <c r="J68" s="250"/>
      <c r="K68" s="210"/>
      <c r="L68" s="210"/>
      <c r="M68" s="210"/>
      <c r="N68" s="210"/>
      <c r="O68" s="210"/>
      <c r="P68" s="126"/>
      <c r="Q68" s="126"/>
      <c r="R68" s="126"/>
      <c r="S68" s="126"/>
      <c r="T68" s="250"/>
      <c r="U68" s="260"/>
      <c r="W68" s="259">
        <f t="shared" si="10"/>
        <v>0</v>
      </c>
      <c r="AG68" s="245" t="s">
        <v>60</v>
      </c>
      <c r="AH68" s="246" t="s">
        <v>60</v>
      </c>
      <c r="AI68" s="246" t="s">
        <v>61</v>
      </c>
      <c r="AJ68" s="246" t="s">
        <v>61</v>
      </c>
      <c r="AK68" s="246" t="s">
        <v>60</v>
      </c>
      <c r="AL68" s="246" t="s">
        <v>61</v>
      </c>
      <c r="AM68" s="246" t="s">
        <v>60</v>
      </c>
      <c r="AN68" s="246" t="s">
        <v>60</v>
      </c>
      <c r="AO68" s="246" t="s">
        <v>61</v>
      </c>
      <c r="AP68" s="246" t="s">
        <v>60</v>
      </c>
      <c r="AQ68" s="246" t="s">
        <v>60</v>
      </c>
      <c r="AR68" s="246" t="s">
        <v>61</v>
      </c>
      <c r="AS68" s="246" t="s">
        <v>61</v>
      </c>
      <c r="AT68" s="246" t="s">
        <v>61</v>
      </c>
      <c r="AU68" s="246" t="s">
        <v>61</v>
      </c>
      <c r="AV68" s="246" t="s">
        <v>61</v>
      </c>
      <c r="AW68" s="246" t="s">
        <v>60</v>
      </c>
      <c r="AX68" s="246" t="s">
        <v>60</v>
      </c>
    </row>
    <row r="69" spans="2:50" s="15" customFormat="1" ht="13.5" thickBot="1" x14ac:dyDescent="0.25">
      <c r="B69" s="54"/>
      <c r="C69" s="74"/>
      <c r="D69" s="74"/>
      <c r="E69" s="44"/>
      <c r="F69" s="76"/>
      <c r="G69" s="44"/>
      <c r="H69" s="76"/>
      <c r="I69" s="76"/>
      <c r="J69" s="44"/>
      <c r="K69" s="213"/>
      <c r="L69" s="213"/>
      <c r="M69" s="213"/>
      <c r="N69" s="213"/>
      <c r="O69" s="213"/>
      <c r="P69" s="213"/>
      <c r="Q69" s="213"/>
      <c r="R69" s="213"/>
      <c r="S69" s="213"/>
      <c r="T69" s="44"/>
      <c r="U69" s="46"/>
      <c r="W69" s="78"/>
      <c r="AG69" s="245" t="s">
        <v>60</v>
      </c>
      <c r="AH69" s="246" t="s">
        <v>60</v>
      </c>
      <c r="AI69" s="246" t="s">
        <v>60</v>
      </c>
      <c r="AJ69" s="246" t="s">
        <v>60</v>
      </c>
      <c r="AK69" s="246" t="s">
        <v>60</v>
      </c>
      <c r="AL69" s="246" t="s">
        <v>60</v>
      </c>
      <c r="AM69" s="246" t="s">
        <v>60</v>
      </c>
      <c r="AN69" s="246" t="s">
        <v>60</v>
      </c>
      <c r="AO69" s="246" t="s">
        <v>60</v>
      </c>
      <c r="AP69" s="246" t="s">
        <v>60</v>
      </c>
      <c r="AQ69" s="246" t="s">
        <v>60</v>
      </c>
      <c r="AR69" s="246" t="s">
        <v>61</v>
      </c>
      <c r="AS69" s="246" t="s">
        <v>60</v>
      </c>
      <c r="AT69" s="246" t="s">
        <v>61</v>
      </c>
      <c r="AU69" s="246" t="s">
        <v>61</v>
      </c>
      <c r="AV69" s="246" t="s">
        <v>61</v>
      </c>
      <c r="AW69" s="246" t="s">
        <v>61</v>
      </c>
      <c r="AX69" s="246" t="s">
        <v>61</v>
      </c>
    </row>
    <row r="70" spans="2:50" s="15" customFormat="1" ht="13.5" hidden="1" thickBot="1" x14ac:dyDescent="0.25">
      <c r="B70" s="31" t="s">
        <v>54</v>
      </c>
      <c r="C70" s="73">
        <f>SUM(C71:C75)</f>
        <v>0</v>
      </c>
      <c r="D70" s="73">
        <f t="shared" ref="D70:D75" si="15">IFERROR(C70/$AC$1,0)</f>
        <v>0</v>
      </c>
      <c r="E70" s="42"/>
      <c r="F70" s="357">
        <f>SUM(F71:F75)</f>
        <v>0</v>
      </c>
      <c r="G70" s="42"/>
      <c r="H70" s="65">
        <f>SUM(H71:H75)</f>
        <v>0</v>
      </c>
      <c r="I70" s="65">
        <f>SUM(I71:I75)</f>
        <v>0</v>
      </c>
      <c r="J70" s="42"/>
      <c r="K70" s="208"/>
      <c r="L70" s="211"/>
      <c r="M70" s="208"/>
      <c r="N70" s="208"/>
      <c r="O70" s="208"/>
      <c r="P70" s="208"/>
      <c r="Q70" s="211"/>
      <c r="R70" s="208"/>
      <c r="S70" s="208"/>
      <c r="T70" s="42"/>
      <c r="U70" s="423" t="s">
        <v>292</v>
      </c>
      <c r="W70" s="65">
        <f t="shared" ref="W70:W73" si="16">IFERROR(F70/D70,0)</f>
        <v>0</v>
      </c>
      <c r="AG70" s="245" t="s">
        <v>61</v>
      </c>
      <c r="AH70" s="246" t="s">
        <v>61</v>
      </c>
      <c r="AI70" s="246" t="s">
        <v>61</v>
      </c>
      <c r="AJ70" s="246" t="s">
        <v>61</v>
      </c>
      <c r="AK70" s="246" t="s">
        <v>61</v>
      </c>
      <c r="AL70" s="246" t="s">
        <v>61</v>
      </c>
      <c r="AM70" s="246" t="s">
        <v>61</v>
      </c>
      <c r="AN70" s="246" t="s">
        <v>61</v>
      </c>
      <c r="AO70" s="246" t="s">
        <v>60</v>
      </c>
      <c r="AP70" s="246" t="s">
        <v>61</v>
      </c>
      <c r="AQ70" s="246" t="s">
        <v>61</v>
      </c>
      <c r="AR70" s="246" t="s">
        <v>61</v>
      </c>
      <c r="AS70" s="246" t="s">
        <v>60</v>
      </c>
      <c r="AT70" s="246" t="s">
        <v>61</v>
      </c>
      <c r="AU70" s="246" t="s">
        <v>61</v>
      </c>
      <c r="AV70" s="246" t="s">
        <v>61</v>
      </c>
      <c r="AW70" s="246" t="s">
        <v>61</v>
      </c>
      <c r="AX70" s="246" t="s">
        <v>61</v>
      </c>
    </row>
    <row r="71" spans="2:50" s="100" customFormat="1" ht="13.5" hidden="1" thickBot="1" x14ac:dyDescent="0.25">
      <c r="B71" s="243" t="s">
        <v>284</v>
      </c>
      <c r="C71" s="376"/>
      <c r="D71" s="249">
        <f t="shared" si="15"/>
        <v>0</v>
      </c>
      <c r="E71" s="250"/>
      <c r="F71" s="380"/>
      <c r="G71" s="263"/>
      <c r="H71" s="251"/>
      <c r="I71" s="251">
        <f>F71</f>
        <v>0</v>
      </c>
      <c r="J71" s="250"/>
      <c r="K71" s="209"/>
      <c r="L71" s="210"/>
      <c r="M71" s="209"/>
      <c r="N71" s="209"/>
      <c r="O71" s="209"/>
      <c r="P71" s="209"/>
      <c r="Q71" s="210"/>
      <c r="R71" s="209"/>
      <c r="S71" s="209"/>
      <c r="T71" s="250"/>
      <c r="U71" s="393"/>
      <c r="W71" s="251">
        <f t="shared" si="16"/>
        <v>0</v>
      </c>
      <c r="AG71" s="245" t="s">
        <v>61</v>
      </c>
      <c r="AH71" s="246" t="s">
        <v>61</v>
      </c>
      <c r="AI71" s="246" t="s">
        <v>61</v>
      </c>
      <c r="AJ71" s="246" t="s">
        <v>61</v>
      </c>
      <c r="AK71" s="246" t="s">
        <v>61</v>
      </c>
      <c r="AL71" s="246" t="s">
        <v>61</v>
      </c>
      <c r="AM71" s="246" t="s">
        <v>61</v>
      </c>
      <c r="AN71" s="246" t="s">
        <v>61</v>
      </c>
      <c r="AO71" s="246" t="s">
        <v>60</v>
      </c>
      <c r="AP71" s="246" t="s">
        <v>61</v>
      </c>
      <c r="AQ71" s="246" t="s">
        <v>61</v>
      </c>
      <c r="AR71" s="246" t="s">
        <v>61</v>
      </c>
      <c r="AS71" s="246" t="s">
        <v>60</v>
      </c>
      <c r="AT71" s="246" t="s">
        <v>61</v>
      </c>
      <c r="AU71" s="246" t="s">
        <v>61</v>
      </c>
      <c r="AV71" s="246" t="s">
        <v>61</v>
      </c>
      <c r="AW71" s="246" t="s">
        <v>61</v>
      </c>
      <c r="AX71" s="246" t="s">
        <v>61</v>
      </c>
    </row>
    <row r="72" spans="2:50" s="100" customFormat="1" ht="13.5" hidden="1" thickBot="1" x14ac:dyDescent="0.25">
      <c r="B72" s="114" t="s">
        <v>285</v>
      </c>
      <c r="C72" s="371"/>
      <c r="D72" s="253">
        <f t="shared" si="15"/>
        <v>0</v>
      </c>
      <c r="E72" s="250"/>
      <c r="F72" s="381"/>
      <c r="G72" s="263"/>
      <c r="H72" s="254"/>
      <c r="I72" s="254">
        <f>F72</f>
        <v>0</v>
      </c>
      <c r="J72" s="250"/>
      <c r="K72" s="209"/>
      <c r="L72" s="210"/>
      <c r="M72" s="209"/>
      <c r="N72" s="209"/>
      <c r="O72" s="209"/>
      <c r="P72" s="209"/>
      <c r="Q72" s="210"/>
      <c r="R72" s="209"/>
      <c r="S72" s="209"/>
      <c r="T72" s="250"/>
      <c r="U72" s="390"/>
      <c r="W72" s="254">
        <f t="shared" si="16"/>
        <v>0</v>
      </c>
      <c r="AG72" s="245" t="s">
        <v>61</v>
      </c>
      <c r="AH72" s="246" t="s">
        <v>61</v>
      </c>
      <c r="AI72" s="246" t="s">
        <v>61</v>
      </c>
      <c r="AJ72" s="246" t="s">
        <v>61</v>
      </c>
      <c r="AK72" s="246" t="s">
        <v>61</v>
      </c>
      <c r="AL72" s="246" t="s">
        <v>61</v>
      </c>
      <c r="AM72" s="246" t="s">
        <v>61</v>
      </c>
      <c r="AN72" s="246" t="s">
        <v>61</v>
      </c>
      <c r="AO72" s="246" t="s">
        <v>60</v>
      </c>
      <c r="AP72" s="246" t="s">
        <v>61</v>
      </c>
      <c r="AQ72" s="246" t="s">
        <v>61</v>
      </c>
      <c r="AR72" s="246" t="s">
        <v>61</v>
      </c>
      <c r="AS72" s="246" t="s">
        <v>61</v>
      </c>
      <c r="AT72" s="246" t="s">
        <v>61</v>
      </c>
      <c r="AU72" s="246" t="s">
        <v>61</v>
      </c>
      <c r="AV72" s="246" t="s">
        <v>61</v>
      </c>
      <c r="AW72" s="246" t="s">
        <v>61</v>
      </c>
      <c r="AX72" s="246" t="s">
        <v>61</v>
      </c>
    </row>
    <row r="73" spans="2:50" s="100" customFormat="1" ht="13.5" hidden="1" thickBot="1" x14ac:dyDescent="0.25">
      <c r="B73" s="82" t="s">
        <v>286</v>
      </c>
      <c r="C73" s="375"/>
      <c r="D73" s="196">
        <f t="shared" si="15"/>
        <v>0</v>
      </c>
      <c r="E73" s="250"/>
      <c r="F73" s="379"/>
      <c r="G73" s="263"/>
      <c r="H73" s="108"/>
      <c r="I73" s="254">
        <f t="shared" ref="I73:I74" si="17">F73</f>
        <v>0</v>
      </c>
      <c r="J73" s="250"/>
      <c r="K73" s="209"/>
      <c r="L73" s="210"/>
      <c r="M73" s="209"/>
      <c r="N73" s="209"/>
      <c r="O73" s="209"/>
      <c r="P73" s="209"/>
      <c r="Q73" s="210"/>
      <c r="R73" s="209"/>
      <c r="S73" s="209"/>
      <c r="T73" s="250"/>
      <c r="U73" s="392"/>
      <c r="W73" s="108">
        <f t="shared" si="16"/>
        <v>0</v>
      </c>
      <c r="AG73" s="245" t="s">
        <v>61</v>
      </c>
      <c r="AH73" s="246" t="s">
        <v>61</v>
      </c>
      <c r="AI73" s="246" t="s">
        <v>61</v>
      </c>
      <c r="AJ73" s="246" t="s">
        <v>61</v>
      </c>
      <c r="AK73" s="246" t="s">
        <v>61</v>
      </c>
      <c r="AL73" s="246" t="s">
        <v>61</v>
      </c>
      <c r="AM73" s="246" t="s">
        <v>61</v>
      </c>
      <c r="AN73" s="246" t="s">
        <v>61</v>
      </c>
      <c r="AO73" s="246" t="s">
        <v>60</v>
      </c>
      <c r="AP73" s="246" t="s">
        <v>61</v>
      </c>
      <c r="AQ73" s="246" t="s">
        <v>61</v>
      </c>
      <c r="AR73" s="246" t="s">
        <v>61</v>
      </c>
      <c r="AS73" s="246" t="s">
        <v>60</v>
      </c>
      <c r="AT73" s="246" t="s">
        <v>61</v>
      </c>
      <c r="AU73" s="246" t="s">
        <v>61</v>
      </c>
      <c r="AV73" s="246" t="s">
        <v>61</v>
      </c>
      <c r="AW73" s="246" t="s">
        <v>61</v>
      </c>
      <c r="AX73" s="246" t="s">
        <v>61</v>
      </c>
    </row>
    <row r="74" spans="2:50" s="100" customFormat="1" ht="13.5" hidden="1" thickBot="1" x14ac:dyDescent="0.25">
      <c r="B74" s="83" t="s">
        <v>287</v>
      </c>
      <c r="C74" s="373"/>
      <c r="D74" s="196">
        <f t="shared" si="15"/>
        <v>0</v>
      </c>
      <c r="E74" s="250"/>
      <c r="F74" s="378"/>
      <c r="G74" s="263"/>
      <c r="H74" s="108"/>
      <c r="I74" s="254">
        <f t="shared" si="17"/>
        <v>0</v>
      </c>
      <c r="J74" s="250"/>
      <c r="K74" s="209"/>
      <c r="L74" s="210"/>
      <c r="M74" s="209"/>
      <c r="N74" s="209"/>
      <c r="O74" s="209"/>
      <c r="P74" s="209"/>
      <c r="Q74" s="210"/>
      <c r="R74" s="209"/>
      <c r="S74" s="209"/>
      <c r="T74" s="250"/>
      <c r="U74" s="392"/>
      <c r="W74" s="108">
        <f>IFERROR(F74/D74,0)</f>
        <v>0</v>
      </c>
      <c r="AG74" s="245" t="s">
        <v>61</v>
      </c>
      <c r="AH74" s="246" t="s">
        <v>61</v>
      </c>
      <c r="AI74" s="246" t="s">
        <v>61</v>
      </c>
      <c r="AJ74" s="246" t="s">
        <v>61</v>
      </c>
      <c r="AK74" s="246" t="s">
        <v>61</v>
      </c>
      <c r="AL74" s="246" t="s">
        <v>61</v>
      </c>
      <c r="AM74" s="246" t="s">
        <v>61</v>
      </c>
      <c r="AN74" s="246" t="s">
        <v>61</v>
      </c>
      <c r="AO74" s="246" t="s">
        <v>60</v>
      </c>
      <c r="AP74" s="246" t="s">
        <v>61</v>
      </c>
      <c r="AQ74" s="246" t="s">
        <v>61</v>
      </c>
      <c r="AR74" s="246" t="s">
        <v>61</v>
      </c>
      <c r="AS74" s="246" t="s">
        <v>61</v>
      </c>
      <c r="AT74" s="246" t="s">
        <v>61</v>
      </c>
      <c r="AU74" s="246" t="s">
        <v>61</v>
      </c>
      <c r="AV74" s="246" t="s">
        <v>61</v>
      </c>
      <c r="AW74" s="246" t="s">
        <v>61</v>
      </c>
      <c r="AX74" s="246" t="s">
        <v>61</v>
      </c>
    </row>
    <row r="75" spans="2:50" s="100" customFormat="1" ht="13.5" hidden="1" thickBot="1" x14ac:dyDescent="0.25">
      <c r="B75" s="57" t="s">
        <v>288</v>
      </c>
      <c r="C75" s="377"/>
      <c r="D75" s="200">
        <f t="shared" si="15"/>
        <v>0</v>
      </c>
      <c r="E75" s="250"/>
      <c r="F75" s="382"/>
      <c r="G75" s="263"/>
      <c r="H75" s="259"/>
      <c r="I75" s="259">
        <f>F75</f>
        <v>0</v>
      </c>
      <c r="J75" s="250"/>
      <c r="K75" s="209"/>
      <c r="L75" s="210"/>
      <c r="M75" s="209"/>
      <c r="N75" s="209"/>
      <c r="O75" s="209"/>
      <c r="P75" s="209"/>
      <c r="Q75" s="210"/>
      <c r="R75" s="209"/>
      <c r="S75" s="209"/>
      <c r="T75" s="250"/>
      <c r="U75" s="394"/>
      <c r="W75" s="259">
        <f>IFERROR(F75/D75,0)</f>
        <v>0</v>
      </c>
      <c r="AG75" s="245" t="s">
        <v>61</v>
      </c>
      <c r="AH75" s="246" t="s">
        <v>61</v>
      </c>
      <c r="AI75" s="246" t="s">
        <v>61</v>
      </c>
      <c r="AJ75" s="246" t="s">
        <v>61</v>
      </c>
      <c r="AK75" s="246" t="s">
        <v>61</v>
      </c>
      <c r="AL75" s="246" t="s">
        <v>61</v>
      </c>
      <c r="AM75" s="246" t="s">
        <v>61</v>
      </c>
      <c r="AN75" s="246" t="s">
        <v>61</v>
      </c>
      <c r="AO75" s="246" t="s">
        <v>60</v>
      </c>
      <c r="AP75" s="246" t="s">
        <v>61</v>
      </c>
      <c r="AQ75" s="246" t="s">
        <v>61</v>
      </c>
      <c r="AR75" s="246" t="s">
        <v>61</v>
      </c>
      <c r="AS75" s="246" t="s">
        <v>61</v>
      </c>
      <c r="AT75" s="246" t="s">
        <v>61</v>
      </c>
      <c r="AU75" s="246" t="s">
        <v>61</v>
      </c>
      <c r="AV75" s="246" t="s">
        <v>61</v>
      </c>
      <c r="AW75" s="246" t="s">
        <v>61</v>
      </c>
      <c r="AX75" s="246" t="s">
        <v>61</v>
      </c>
    </row>
    <row r="76" spans="2:50" s="15" customFormat="1" ht="13.5" hidden="1" thickBot="1" x14ac:dyDescent="0.25">
      <c r="B76" s="54"/>
      <c r="C76" s="74"/>
      <c r="D76" s="74"/>
      <c r="E76" s="44"/>
      <c r="F76" s="76"/>
      <c r="G76" s="44"/>
      <c r="H76" s="76"/>
      <c r="I76" s="76"/>
      <c r="J76" s="44"/>
      <c r="K76" s="212"/>
      <c r="L76" s="213"/>
      <c r="M76" s="212"/>
      <c r="N76" s="212"/>
      <c r="O76" s="212"/>
      <c r="P76" s="212"/>
      <c r="Q76" s="213"/>
      <c r="R76" s="212"/>
      <c r="S76" s="212"/>
      <c r="T76" s="44"/>
      <c r="U76" s="46"/>
      <c r="W76" s="78"/>
      <c r="AG76" s="245" t="s">
        <v>61</v>
      </c>
      <c r="AH76" s="246" t="s">
        <v>61</v>
      </c>
      <c r="AI76" s="246" t="s">
        <v>61</v>
      </c>
      <c r="AJ76" s="246" t="s">
        <v>61</v>
      </c>
      <c r="AK76" s="246" t="s">
        <v>61</v>
      </c>
      <c r="AL76" s="246" t="s">
        <v>61</v>
      </c>
      <c r="AM76" s="246" t="s">
        <v>61</v>
      </c>
      <c r="AN76" s="246" t="s">
        <v>61</v>
      </c>
      <c r="AO76" s="246" t="s">
        <v>60</v>
      </c>
      <c r="AP76" s="246" t="s">
        <v>61</v>
      </c>
      <c r="AQ76" s="246" t="s">
        <v>61</v>
      </c>
      <c r="AR76" s="246" t="s">
        <v>60</v>
      </c>
      <c r="AS76" s="246" t="s">
        <v>60</v>
      </c>
      <c r="AT76" s="246" t="s">
        <v>60</v>
      </c>
      <c r="AU76" s="246" t="s">
        <v>60</v>
      </c>
      <c r="AV76" s="246" t="s">
        <v>60</v>
      </c>
      <c r="AW76" s="246" t="s">
        <v>60</v>
      </c>
      <c r="AX76" s="246" t="s">
        <v>60</v>
      </c>
    </row>
    <row r="77" spans="2:50" s="15" customFormat="1" ht="18.75" customHeight="1" thickBot="1" x14ac:dyDescent="0.25">
      <c r="B77" s="31" t="s">
        <v>15</v>
      </c>
      <c r="C77" s="73">
        <f>SUM(C78:C82)</f>
        <v>0</v>
      </c>
      <c r="D77" s="73">
        <f t="shared" ref="D77:D82" si="18">IFERROR(C77/$AC$1,0)</f>
        <v>0</v>
      </c>
      <c r="E77" s="42"/>
      <c r="F77" s="65">
        <f>SUM(F78:F82)</f>
        <v>0</v>
      </c>
      <c r="G77" s="47"/>
      <c r="H77" s="65">
        <f t="shared" ref="H77:I77" si="19">SUM(H78:H82)</f>
        <v>0</v>
      </c>
      <c r="I77" s="65">
        <f t="shared" si="19"/>
        <v>0</v>
      </c>
      <c r="J77" s="42"/>
      <c r="K77" s="211"/>
      <c r="L77" s="211"/>
      <c r="M77" s="211"/>
      <c r="N77" s="211"/>
      <c r="O77" s="211"/>
      <c r="P77" s="73">
        <f>SUM(P78:P82)</f>
        <v>0</v>
      </c>
      <c r="Q77" s="73">
        <f>IFERROR(P77/$AC$1,0)</f>
        <v>0</v>
      </c>
      <c r="R77" s="211"/>
      <c r="S77" s="65">
        <f>SUM(S78:S82)</f>
        <v>0</v>
      </c>
      <c r="T77" s="42"/>
      <c r="U77" s="423" t="s">
        <v>292</v>
      </c>
      <c r="W77" s="65">
        <f t="shared" si="10"/>
        <v>0</v>
      </c>
      <c r="AG77" s="245" t="s">
        <v>60</v>
      </c>
      <c r="AH77" s="246" t="s">
        <v>60</v>
      </c>
      <c r="AI77" s="246" t="s">
        <v>60</v>
      </c>
      <c r="AJ77" s="246" t="s">
        <v>60</v>
      </c>
      <c r="AK77" s="246" t="s">
        <v>60</v>
      </c>
      <c r="AL77" s="246" t="s">
        <v>60</v>
      </c>
      <c r="AM77" s="246" t="s">
        <v>60</v>
      </c>
      <c r="AN77" s="246" t="s">
        <v>60</v>
      </c>
      <c r="AO77" s="246" t="s">
        <v>60</v>
      </c>
      <c r="AP77" s="246" t="s">
        <v>60</v>
      </c>
      <c r="AQ77" s="246" t="s">
        <v>60</v>
      </c>
      <c r="AR77" s="246" t="s">
        <v>60</v>
      </c>
      <c r="AS77" s="246" t="s">
        <v>60</v>
      </c>
      <c r="AT77" s="246" t="s">
        <v>60</v>
      </c>
      <c r="AU77" s="246" t="s">
        <v>60</v>
      </c>
      <c r="AV77" s="246" t="s">
        <v>61</v>
      </c>
      <c r="AW77" s="246" t="s">
        <v>60</v>
      </c>
      <c r="AX77" s="246" t="s">
        <v>60</v>
      </c>
    </row>
    <row r="78" spans="2:50" s="100" customFormat="1" ht="12.75" x14ac:dyDescent="0.2">
      <c r="B78" s="243" t="s">
        <v>44</v>
      </c>
      <c r="C78" s="248"/>
      <c r="D78" s="249">
        <f t="shared" si="18"/>
        <v>0</v>
      </c>
      <c r="E78" s="250"/>
      <c r="F78" s="191"/>
      <c r="G78" s="263"/>
      <c r="H78" s="251"/>
      <c r="I78" s="251">
        <f>F78</f>
        <v>0</v>
      </c>
      <c r="J78" s="250"/>
      <c r="K78" s="210"/>
      <c r="L78" s="210"/>
      <c r="M78" s="210"/>
      <c r="N78" s="210"/>
      <c r="O78" s="210"/>
      <c r="P78" s="210"/>
      <c r="Q78" s="210"/>
      <c r="R78" s="210"/>
      <c r="S78" s="210"/>
      <c r="T78" s="250"/>
      <c r="U78" s="240"/>
      <c r="W78" s="251">
        <f t="shared" si="10"/>
        <v>0</v>
      </c>
      <c r="AG78" s="245" t="s">
        <v>60</v>
      </c>
      <c r="AH78" s="246" t="s">
        <v>60</v>
      </c>
      <c r="AI78" s="246" t="s">
        <v>60</v>
      </c>
      <c r="AJ78" s="246" t="s">
        <v>60</v>
      </c>
      <c r="AK78" s="246" t="s">
        <v>60</v>
      </c>
      <c r="AL78" s="246" t="s">
        <v>60</v>
      </c>
      <c r="AM78" s="246" t="s">
        <v>60</v>
      </c>
      <c r="AN78" s="246" t="s">
        <v>60</v>
      </c>
      <c r="AO78" s="246" t="s">
        <v>60</v>
      </c>
      <c r="AP78" s="246" t="s">
        <v>60</v>
      </c>
      <c r="AQ78" s="246" t="s">
        <v>60</v>
      </c>
      <c r="AR78" s="246" t="s">
        <v>60</v>
      </c>
      <c r="AS78" s="246" t="s">
        <v>60</v>
      </c>
      <c r="AT78" s="246" t="s">
        <v>60</v>
      </c>
      <c r="AU78" s="246" t="s">
        <v>61</v>
      </c>
      <c r="AV78" s="246" t="s">
        <v>61</v>
      </c>
      <c r="AW78" s="246" t="s">
        <v>60</v>
      </c>
      <c r="AX78" s="246" t="s">
        <v>60</v>
      </c>
    </row>
    <row r="79" spans="2:50" s="100" customFormat="1" ht="12.75" x14ac:dyDescent="0.2">
      <c r="B79" s="82" t="s">
        <v>11</v>
      </c>
      <c r="C79" s="105"/>
      <c r="D79" s="196">
        <f t="shared" si="18"/>
        <v>0</v>
      </c>
      <c r="E79" s="250"/>
      <c r="F79" s="192"/>
      <c r="G79" s="263"/>
      <c r="H79" s="108"/>
      <c r="I79" s="108">
        <f>F79</f>
        <v>0</v>
      </c>
      <c r="J79" s="250"/>
      <c r="K79" s="210"/>
      <c r="L79" s="210"/>
      <c r="M79" s="210"/>
      <c r="N79" s="210"/>
      <c r="O79" s="210"/>
      <c r="P79" s="210"/>
      <c r="Q79" s="210"/>
      <c r="R79" s="210"/>
      <c r="S79" s="210"/>
      <c r="T79" s="250"/>
      <c r="U79" s="255"/>
      <c r="W79" s="108">
        <f t="shared" si="10"/>
        <v>0</v>
      </c>
      <c r="AG79" s="245" t="s">
        <v>60</v>
      </c>
      <c r="AH79" s="246" t="s">
        <v>60</v>
      </c>
      <c r="AI79" s="246" t="s">
        <v>60</v>
      </c>
      <c r="AJ79" s="246" t="s">
        <v>60</v>
      </c>
      <c r="AK79" s="246" t="s">
        <v>60</v>
      </c>
      <c r="AL79" s="246" t="s">
        <v>60</v>
      </c>
      <c r="AM79" s="246" t="s">
        <v>60</v>
      </c>
      <c r="AN79" s="246" t="s">
        <v>60</v>
      </c>
      <c r="AO79" s="246" t="s">
        <v>60</v>
      </c>
      <c r="AP79" s="246" t="s">
        <v>60</v>
      </c>
      <c r="AQ79" s="246" t="s">
        <v>60</v>
      </c>
      <c r="AR79" s="246" t="s">
        <v>60</v>
      </c>
      <c r="AS79" s="246" t="s">
        <v>61</v>
      </c>
      <c r="AT79" s="246" t="s">
        <v>61</v>
      </c>
      <c r="AU79" s="246" t="s">
        <v>61</v>
      </c>
      <c r="AV79" s="246" t="s">
        <v>61</v>
      </c>
      <c r="AW79" s="246" t="s">
        <v>61</v>
      </c>
      <c r="AX79" s="246" t="s">
        <v>61</v>
      </c>
    </row>
    <row r="80" spans="2:50" s="100" customFormat="1" ht="13.5" thickBot="1" x14ac:dyDescent="0.25">
      <c r="B80" s="82" t="s">
        <v>289</v>
      </c>
      <c r="C80" s="105"/>
      <c r="D80" s="196">
        <f t="shared" si="18"/>
        <v>0</v>
      </c>
      <c r="E80" s="250"/>
      <c r="F80" s="192"/>
      <c r="G80" s="263"/>
      <c r="H80" s="108"/>
      <c r="I80" s="108">
        <f>F80</f>
        <v>0</v>
      </c>
      <c r="J80" s="250"/>
      <c r="K80" s="210"/>
      <c r="L80" s="210"/>
      <c r="M80" s="210"/>
      <c r="N80" s="210"/>
      <c r="O80" s="210"/>
      <c r="P80" s="210"/>
      <c r="Q80" s="210"/>
      <c r="R80" s="210"/>
      <c r="S80" s="210"/>
      <c r="T80" s="250"/>
      <c r="U80" s="266"/>
      <c r="W80" s="108">
        <f t="shared" si="10"/>
        <v>0</v>
      </c>
      <c r="AG80" s="245" t="s">
        <v>60</v>
      </c>
      <c r="AH80" s="246" t="s">
        <v>60</v>
      </c>
      <c r="AI80" s="246" t="s">
        <v>60</v>
      </c>
      <c r="AJ80" s="246" t="s">
        <v>60</v>
      </c>
      <c r="AK80" s="246" t="s">
        <v>60</v>
      </c>
      <c r="AL80" s="246" t="s">
        <v>60</v>
      </c>
      <c r="AM80" s="246" t="s">
        <v>60</v>
      </c>
      <c r="AN80" s="246" t="s">
        <v>60</v>
      </c>
      <c r="AO80" s="246" t="s">
        <v>60</v>
      </c>
      <c r="AP80" s="246" t="s">
        <v>60</v>
      </c>
      <c r="AQ80" s="246" t="s">
        <v>60</v>
      </c>
      <c r="AR80" s="246" t="s">
        <v>60</v>
      </c>
      <c r="AS80" s="246" t="s">
        <v>61</v>
      </c>
      <c r="AT80" s="246" t="s">
        <v>60</v>
      </c>
      <c r="AU80" s="246" t="s">
        <v>61</v>
      </c>
      <c r="AV80" s="246" t="s">
        <v>61</v>
      </c>
      <c r="AW80" s="246" t="s">
        <v>60</v>
      </c>
      <c r="AX80" s="246" t="s">
        <v>60</v>
      </c>
    </row>
    <row r="81" spans="2:50" s="100" customFormat="1" ht="13.5" hidden="1" thickBot="1" x14ac:dyDescent="0.25">
      <c r="B81" s="83" t="s">
        <v>290</v>
      </c>
      <c r="C81" s="373"/>
      <c r="D81" s="258">
        <f t="shared" si="18"/>
        <v>0</v>
      </c>
      <c r="E81" s="250"/>
      <c r="F81" s="378"/>
      <c r="G81" s="263"/>
      <c r="H81" s="117"/>
      <c r="I81" s="117">
        <f>F81</f>
        <v>0</v>
      </c>
      <c r="J81" s="250"/>
      <c r="K81" s="209"/>
      <c r="L81" s="210"/>
      <c r="M81" s="209"/>
      <c r="N81" s="209"/>
      <c r="O81" s="209"/>
      <c r="P81" s="209"/>
      <c r="Q81" s="210"/>
      <c r="R81" s="209"/>
      <c r="S81" s="209"/>
      <c r="T81" s="250"/>
      <c r="U81" s="392"/>
      <c r="W81" s="117">
        <f t="shared" si="10"/>
        <v>0</v>
      </c>
      <c r="AG81" s="245" t="s">
        <v>61</v>
      </c>
      <c r="AH81" s="246" t="s">
        <v>61</v>
      </c>
      <c r="AI81" s="246" t="s">
        <v>61</v>
      </c>
      <c r="AJ81" s="246" t="s">
        <v>61</v>
      </c>
      <c r="AK81" s="246" t="s">
        <v>61</v>
      </c>
      <c r="AL81" s="246" t="s">
        <v>61</v>
      </c>
      <c r="AM81" s="246" t="s">
        <v>61</v>
      </c>
      <c r="AN81" s="246" t="s">
        <v>61</v>
      </c>
      <c r="AO81" s="246" t="s">
        <v>61</v>
      </c>
      <c r="AP81" s="246" t="s">
        <v>60</v>
      </c>
      <c r="AQ81" s="246" t="s">
        <v>61</v>
      </c>
      <c r="AR81" s="246" t="s">
        <v>61</v>
      </c>
      <c r="AS81" s="246" t="s">
        <v>61</v>
      </c>
      <c r="AT81" s="246" t="s">
        <v>61</v>
      </c>
      <c r="AU81" s="246" t="s">
        <v>61</v>
      </c>
      <c r="AV81" s="246" t="s">
        <v>61</v>
      </c>
      <c r="AW81" s="246" t="s">
        <v>61</v>
      </c>
      <c r="AX81" s="246" t="s">
        <v>61</v>
      </c>
    </row>
    <row r="82" spans="2:50" s="100" customFormat="1" ht="13.5" thickBot="1" x14ac:dyDescent="0.25">
      <c r="B82" s="57" t="s">
        <v>50</v>
      </c>
      <c r="C82" s="106"/>
      <c r="D82" s="200">
        <f t="shared" si="18"/>
        <v>0</v>
      </c>
      <c r="E82" s="250"/>
      <c r="F82" s="193"/>
      <c r="G82" s="263"/>
      <c r="H82" s="259"/>
      <c r="I82" s="259">
        <f>F82</f>
        <v>0</v>
      </c>
      <c r="J82" s="250"/>
      <c r="K82" s="210"/>
      <c r="L82" s="210"/>
      <c r="M82" s="210"/>
      <c r="N82" s="210"/>
      <c r="O82" s="210"/>
      <c r="P82" s="402"/>
      <c r="Q82" s="198">
        <f>IFERROR(P82/$AC$1,0)</f>
        <v>0</v>
      </c>
      <c r="R82" s="210"/>
      <c r="S82" s="403"/>
      <c r="T82" s="250"/>
      <c r="U82" s="260"/>
      <c r="W82" s="259">
        <f t="shared" si="10"/>
        <v>0</v>
      </c>
      <c r="AG82" s="245" t="s">
        <v>60</v>
      </c>
      <c r="AH82" s="246" t="s">
        <v>60</v>
      </c>
      <c r="AI82" s="246" t="s">
        <v>60</v>
      </c>
      <c r="AJ82" s="246" t="s">
        <v>60</v>
      </c>
      <c r="AK82" s="246" t="s">
        <v>60</v>
      </c>
      <c r="AL82" s="246" t="s">
        <v>60</v>
      </c>
      <c r="AM82" s="246" t="s">
        <v>60</v>
      </c>
      <c r="AN82" s="246" t="s">
        <v>60</v>
      </c>
      <c r="AO82" s="246" t="s">
        <v>60</v>
      </c>
      <c r="AP82" s="246" t="s">
        <v>60</v>
      </c>
      <c r="AQ82" s="246" t="s">
        <v>60</v>
      </c>
      <c r="AR82" s="246" t="s">
        <v>60</v>
      </c>
      <c r="AS82" s="246" t="s">
        <v>60</v>
      </c>
      <c r="AT82" s="246" t="s">
        <v>60</v>
      </c>
      <c r="AU82" s="246" t="s">
        <v>60</v>
      </c>
      <c r="AV82" s="246" t="s">
        <v>61</v>
      </c>
      <c r="AW82" s="246" t="s">
        <v>60</v>
      </c>
      <c r="AX82" s="246" t="s">
        <v>60</v>
      </c>
    </row>
    <row r="83" spans="2:50" s="15" customFormat="1" ht="13.5" thickBot="1" x14ac:dyDescent="0.25">
      <c r="B83" s="54"/>
      <c r="C83" s="74"/>
      <c r="D83" s="74"/>
      <c r="E83" s="44"/>
      <c r="F83" s="76"/>
      <c r="G83" s="44"/>
      <c r="H83" s="76"/>
      <c r="I83" s="76"/>
      <c r="J83" s="44"/>
      <c r="K83" s="213"/>
      <c r="L83" s="213"/>
      <c r="M83" s="213"/>
      <c r="N83" s="213"/>
      <c r="O83" s="213"/>
      <c r="P83" s="213"/>
      <c r="Q83" s="213"/>
      <c r="R83" s="213"/>
      <c r="S83" s="213"/>
      <c r="T83" s="44"/>
      <c r="U83" s="46"/>
      <c r="W83" s="79"/>
      <c r="AG83" s="245" t="s">
        <v>60</v>
      </c>
      <c r="AH83" s="246" t="s">
        <v>60</v>
      </c>
      <c r="AI83" s="246" t="s">
        <v>60</v>
      </c>
      <c r="AJ83" s="246" t="s">
        <v>60</v>
      </c>
      <c r="AK83" s="246" t="s">
        <v>60</v>
      </c>
      <c r="AL83" s="246" t="s">
        <v>60</v>
      </c>
      <c r="AM83" s="246" t="s">
        <v>60</v>
      </c>
      <c r="AN83" s="246" t="s">
        <v>60</v>
      </c>
      <c r="AO83" s="246" t="s">
        <v>60</v>
      </c>
      <c r="AP83" s="246" t="s">
        <v>60</v>
      </c>
      <c r="AQ83" s="246" t="s">
        <v>60</v>
      </c>
      <c r="AR83" s="246" t="s">
        <v>60</v>
      </c>
      <c r="AS83" s="246" t="s">
        <v>60</v>
      </c>
      <c r="AT83" s="246" t="s">
        <v>60</v>
      </c>
      <c r="AU83" s="246" t="s">
        <v>61</v>
      </c>
      <c r="AV83" s="246" t="s">
        <v>61</v>
      </c>
      <c r="AW83" s="246" t="s">
        <v>60</v>
      </c>
      <c r="AX83" s="246" t="s">
        <v>60</v>
      </c>
    </row>
    <row r="84" spans="2:50" s="15" customFormat="1" ht="18.75" customHeight="1" thickBot="1" x14ac:dyDescent="0.25">
      <c r="B84" s="55" t="s">
        <v>96</v>
      </c>
      <c r="C84" s="71">
        <f>SUM(C86:C136)</f>
        <v>0</v>
      </c>
      <c r="D84" s="71">
        <f>IFERROR(C84/$AC$1,0)</f>
        <v>0</v>
      </c>
      <c r="E84" s="41"/>
      <c r="F84" s="65">
        <f>SUM(F86:F136)</f>
        <v>0</v>
      </c>
      <c r="G84" s="48"/>
      <c r="H84" s="65">
        <f>SUM(H86:H136)</f>
        <v>0</v>
      </c>
      <c r="I84" s="65">
        <f>SUM(I86:I136)</f>
        <v>0</v>
      </c>
      <c r="J84" s="41"/>
      <c r="K84" s="71">
        <f>SUM(K86:K136)</f>
        <v>0</v>
      </c>
      <c r="L84" s="71">
        <f>IFERROR(K84/$AC$1,0)</f>
        <v>0</v>
      </c>
      <c r="M84" s="404"/>
      <c r="N84" s="65">
        <f>SUM(N86:N136)</f>
        <v>0</v>
      </c>
      <c r="O84" s="404"/>
      <c r="P84" s="73">
        <f>SUM(P85:P136)</f>
        <v>0</v>
      </c>
      <c r="Q84" s="73">
        <f>IFERROR(P84/$AC$1,0)</f>
        <v>0</v>
      </c>
      <c r="R84" s="211"/>
      <c r="S84" s="65">
        <f>SUM(S85:S136)</f>
        <v>0</v>
      </c>
      <c r="T84" s="41"/>
      <c r="U84" s="43"/>
      <c r="W84" s="80">
        <f t="shared" si="10"/>
        <v>0</v>
      </c>
      <c r="AG84" s="245" t="s">
        <v>60</v>
      </c>
      <c r="AH84" s="246" t="s">
        <v>60</v>
      </c>
      <c r="AI84" s="246" t="s">
        <v>60</v>
      </c>
      <c r="AJ84" s="246" t="s">
        <v>60</v>
      </c>
      <c r="AK84" s="246" t="s">
        <v>60</v>
      </c>
      <c r="AL84" s="246" t="s">
        <v>60</v>
      </c>
      <c r="AM84" s="246" t="s">
        <v>60</v>
      </c>
      <c r="AN84" s="246" t="s">
        <v>60</v>
      </c>
      <c r="AO84" s="246" t="s">
        <v>60</v>
      </c>
      <c r="AP84" s="246" t="s">
        <v>60</v>
      </c>
      <c r="AQ84" s="246" t="s">
        <v>60</v>
      </c>
      <c r="AR84" s="246" t="s">
        <v>60</v>
      </c>
      <c r="AS84" s="246" t="s">
        <v>60</v>
      </c>
      <c r="AT84" s="246" t="s">
        <v>60</v>
      </c>
      <c r="AU84" s="246" t="s">
        <v>61</v>
      </c>
      <c r="AV84" s="246" t="s">
        <v>60</v>
      </c>
      <c r="AW84" s="246" t="s">
        <v>60</v>
      </c>
      <c r="AX84" s="246" t="s">
        <v>60</v>
      </c>
    </row>
    <row r="85" spans="2:50" s="15" customFormat="1" ht="13.5" thickBot="1" x14ac:dyDescent="0.25">
      <c r="B85" s="31"/>
      <c r="C85" s="72"/>
      <c r="D85" s="72"/>
      <c r="E85" s="42"/>
      <c r="F85" s="75"/>
      <c r="G85" s="47"/>
      <c r="H85" s="75"/>
      <c r="I85" s="75"/>
      <c r="J85" s="42"/>
      <c r="K85" s="211"/>
      <c r="L85" s="211"/>
      <c r="M85" s="211"/>
      <c r="N85" s="211"/>
      <c r="O85" s="211"/>
      <c r="P85" s="211"/>
      <c r="Q85" s="211"/>
      <c r="R85" s="211"/>
      <c r="S85" s="211"/>
      <c r="T85" s="42"/>
      <c r="U85" s="42"/>
      <c r="W85" s="78"/>
      <c r="AG85" s="245" t="s">
        <v>60</v>
      </c>
      <c r="AH85" s="246" t="s">
        <v>60</v>
      </c>
      <c r="AI85" s="246" t="s">
        <v>60</v>
      </c>
      <c r="AJ85" s="246" t="s">
        <v>60</v>
      </c>
      <c r="AK85" s="246" t="s">
        <v>60</v>
      </c>
      <c r="AL85" s="246" t="s">
        <v>60</v>
      </c>
      <c r="AM85" s="246" t="s">
        <v>60</v>
      </c>
      <c r="AN85" s="246" t="s">
        <v>60</v>
      </c>
      <c r="AO85" s="246" t="s">
        <v>60</v>
      </c>
      <c r="AP85" s="246" t="s">
        <v>60</v>
      </c>
      <c r="AQ85" s="246" t="s">
        <v>60</v>
      </c>
      <c r="AR85" s="246" t="s">
        <v>60</v>
      </c>
      <c r="AS85" s="246" t="s">
        <v>60</v>
      </c>
      <c r="AT85" s="246" t="s">
        <v>60</v>
      </c>
      <c r="AU85" s="246" t="s">
        <v>61</v>
      </c>
      <c r="AV85" s="246" t="s">
        <v>60</v>
      </c>
      <c r="AW85" s="246" t="s">
        <v>60</v>
      </c>
      <c r="AX85" s="246" t="s">
        <v>60</v>
      </c>
    </row>
    <row r="86" spans="2:50" s="100" customFormat="1" ht="12.75" x14ac:dyDescent="0.2">
      <c r="B86" s="243" t="s">
        <v>260</v>
      </c>
      <c r="C86" s="248"/>
      <c r="D86" s="249">
        <f t="shared" ref="D86:D117" si="20">IFERROR(C86/$AC$1,0)</f>
        <v>0</v>
      </c>
      <c r="E86" s="250"/>
      <c r="F86" s="191"/>
      <c r="G86" s="263"/>
      <c r="H86" s="251">
        <f>F86</f>
        <v>0</v>
      </c>
      <c r="I86" s="251"/>
      <c r="J86" s="250"/>
      <c r="K86" s="210"/>
      <c r="L86" s="210"/>
      <c r="M86" s="210"/>
      <c r="N86" s="210"/>
      <c r="O86" s="210"/>
      <c r="P86" s="388"/>
      <c r="Q86" s="194">
        <f>IFERROR(P86/$AC$1,0)</f>
        <v>0</v>
      </c>
      <c r="R86" s="210"/>
      <c r="S86" s="399"/>
      <c r="T86" s="250"/>
      <c r="U86" s="240"/>
      <c r="W86" s="251">
        <f t="shared" si="10"/>
        <v>0</v>
      </c>
      <c r="AG86" s="245" t="s">
        <v>60</v>
      </c>
      <c r="AH86" s="246" t="s">
        <v>60</v>
      </c>
      <c r="AI86" s="246" t="s">
        <v>61</v>
      </c>
      <c r="AJ86" s="246" t="s">
        <v>61</v>
      </c>
      <c r="AK86" s="246" t="s">
        <v>60</v>
      </c>
      <c r="AL86" s="246" t="s">
        <v>61</v>
      </c>
      <c r="AM86" s="246" t="s">
        <v>60</v>
      </c>
      <c r="AN86" s="246" t="s">
        <v>60</v>
      </c>
      <c r="AO86" s="246" t="s">
        <v>61</v>
      </c>
      <c r="AP86" s="246" t="s">
        <v>61</v>
      </c>
      <c r="AQ86" s="246" t="s">
        <v>60</v>
      </c>
      <c r="AR86" s="246" t="s">
        <v>60</v>
      </c>
      <c r="AS86" s="246" t="s">
        <v>61</v>
      </c>
      <c r="AT86" s="246" t="s">
        <v>60</v>
      </c>
      <c r="AU86" s="246" t="s">
        <v>61</v>
      </c>
      <c r="AV86" s="246" t="s">
        <v>61</v>
      </c>
      <c r="AW86" s="246" t="s">
        <v>60</v>
      </c>
      <c r="AX86" s="246" t="s">
        <v>60</v>
      </c>
    </row>
    <row r="87" spans="2:50" s="100" customFormat="1" ht="12.75" x14ac:dyDescent="0.2">
      <c r="B87" s="114" t="s">
        <v>261</v>
      </c>
      <c r="C87" s="252"/>
      <c r="D87" s="253">
        <f t="shared" si="20"/>
        <v>0</v>
      </c>
      <c r="E87" s="250"/>
      <c r="F87" s="363"/>
      <c r="G87" s="263"/>
      <c r="H87" s="108">
        <f>F87</f>
        <v>0</v>
      </c>
      <c r="I87" s="254"/>
      <c r="J87" s="250"/>
      <c r="K87" s="210"/>
      <c r="L87" s="210"/>
      <c r="M87" s="210"/>
      <c r="N87" s="210"/>
      <c r="O87" s="210"/>
      <c r="P87" s="210"/>
      <c r="Q87" s="210"/>
      <c r="R87" s="210"/>
      <c r="S87" s="210"/>
      <c r="T87" s="250"/>
      <c r="U87" s="266"/>
      <c r="W87" s="108">
        <f t="shared" si="10"/>
        <v>0</v>
      </c>
      <c r="AG87" s="245" t="s">
        <v>60</v>
      </c>
      <c r="AH87" s="246" t="s">
        <v>61</v>
      </c>
      <c r="AI87" s="246" t="s">
        <v>61</v>
      </c>
      <c r="AJ87" s="246" t="s">
        <v>61</v>
      </c>
      <c r="AK87" s="246" t="s">
        <v>60</v>
      </c>
      <c r="AL87" s="246" t="s">
        <v>60</v>
      </c>
      <c r="AM87" s="246" t="s">
        <v>61</v>
      </c>
      <c r="AN87" s="246" t="s">
        <v>61</v>
      </c>
      <c r="AO87" s="246" t="s">
        <v>61</v>
      </c>
      <c r="AP87" s="246" t="s">
        <v>61</v>
      </c>
      <c r="AQ87" s="246" t="s">
        <v>60</v>
      </c>
      <c r="AR87" s="246" t="s">
        <v>61</v>
      </c>
      <c r="AS87" s="246" t="s">
        <v>61</v>
      </c>
      <c r="AT87" s="246" t="s">
        <v>61</v>
      </c>
      <c r="AU87" s="246" t="s">
        <v>61</v>
      </c>
      <c r="AV87" s="246" t="s">
        <v>61</v>
      </c>
      <c r="AW87" s="246" t="s">
        <v>61</v>
      </c>
      <c r="AX87" s="246" t="s">
        <v>61</v>
      </c>
    </row>
    <row r="88" spans="2:50" s="100" customFormat="1" ht="12.75" hidden="1" x14ac:dyDescent="0.2">
      <c r="B88" s="114" t="s">
        <v>262</v>
      </c>
      <c r="C88" s="375"/>
      <c r="D88" s="196">
        <f t="shared" si="20"/>
        <v>0</v>
      </c>
      <c r="E88" s="250"/>
      <c r="F88" s="379"/>
      <c r="G88" s="263"/>
      <c r="H88" s="108">
        <f t="shared" ref="H88:H112" si="21">F88</f>
        <v>0</v>
      </c>
      <c r="I88" s="108"/>
      <c r="J88" s="250"/>
      <c r="K88" s="209"/>
      <c r="L88" s="210"/>
      <c r="M88" s="209"/>
      <c r="N88" s="209"/>
      <c r="O88" s="209"/>
      <c r="P88" s="209"/>
      <c r="Q88" s="210"/>
      <c r="R88" s="209"/>
      <c r="S88" s="209"/>
      <c r="T88" s="250"/>
      <c r="U88" s="392"/>
      <c r="W88" s="108">
        <f t="shared" si="10"/>
        <v>0</v>
      </c>
      <c r="AG88" s="245" t="s">
        <v>61</v>
      </c>
      <c r="AH88" s="246" t="s">
        <v>61</v>
      </c>
      <c r="AI88" s="246" t="s">
        <v>61</v>
      </c>
      <c r="AJ88" s="246" t="s">
        <v>61</v>
      </c>
      <c r="AK88" s="246" t="s">
        <v>60</v>
      </c>
      <c r="AL88" s="246" t="s">
        <v>60</v>
      </c>
      <c r="AM88" s="246" t="s">
        <v>61</v>
      </c>
      <c r="AN88" s="246" t="s">
        <v>61</v>
      </c>
      <c r="AO88" s="246" t="s">
        <v>61</v>
      </c>
      <c r="AP88" s="246" t="s">
        <v>61</v>
      </c>
      <c r="AQ88" s="246" t="s">
        <v>60</v>
      </c>
      <c r="AR88" s="246" t="s">
        <v>61</v>
      </c>
      <c r="AS88" s="246" t="s">
        <v>61</v>
      </c>
      <c r="AT88" s="246" t="s">
        <v>61</v>
      </c>
      <c r="AU88" s="246" t="s">
        <v>61</v>
      </c>
      <c r="AV88" s="246" t="s">
        <v>61</v>
      </c>
      <c r="AW88" s="246" t="s">
        <v>61</v>
      </c>
      <c r="AX88" s="246" t="s">
        <v>61</v>
      </c>
    </row>
    <row r="89" spans="2:50" s="100" customFormat="1" ht="12.75" x14ac:dyDescent="0.2">
      <c r="B89" s="114" t="s">
        <v>263</v>
      </c>
      <c r="C89" s="105"/>
      <c r="D89" s="196">
        <f t="shared" si="20"/>
        <v>0</v>
      </c>
      <c r="E89" s="250"/>
      <c r="F89" s="192"/>
      <c r="G89" s="263"/>
      <c r="H89" s="108">
        <f t="shared" si="21"/>
        <v>0</v>
      </c>
      <c r="I89" s="108"/>
      <c r="J89" s="250"/>
      <c r="K89" s="210"/>
      <c r="L89" s="210"/>
      <c r="M89" s="210"/>
      <c r="N89" s="210"/>
      <c r="O89" s="210"/>
      <c r="P89" s="386"/>
      <c r="Q89" s="195">
        <f>IFERROR(P89/$AC$1,0)</f>
        <v>0</v>
      </c>
      <c r="R89" s="210"/>
      <c r="S89" s="366"/>
      <c r="T89" s="250"/>
      <c r="U89" s="266"/>
      <c r="W89" s="108">
        <f t="shared" si="10"/>
        <v>0</v>
      </c>
      <c r="AG89" s="245" t="s">
        <v>60</v>
      </c>
      <c r="AH89" s="246" t="s">
        <v>60</v>
      </c>
      <c r="AI89" s="246" t="s">
        <v>61</v>
      </c>
      <c r="AJ89" s="246" t="s">
        <v>61</v>
      </c>
      <c r="AK89" s="246" t="s">
        <v>61</v>
      </c>
      <c r="AL89" s="246" t="s">
        <v>61</v>
      </c>
      <c r="AM89" s="246" t="s">
        <v>60</v>
      </c>
      <c r="AN89" s="246" t="s">
        <v>60</v>
      </c>
      <c r="AO89" s="246" t="s">
        <v>61</v>
      </c>
      <c r="AP89" s="246" t="s">
        <v>60</v>
      </c>
      <c r="AQ89" s="246" t="s">
        <v>60</v>
      </c>
      <c r="AR89" s="246" t="s">
        <v>61</v>
      </c>
      <c r="AS89" s="246" t="s">
        <v>61</v>
      </c>
      <c r="AT89" s="246" t="s">
        <v>60</v>
      </c>
      <c r="AU89" s="246" t="s">
        <v>61</v>
      </c>
      <c r="AV89" s="246" t="s">
        <v>60</v>
      </c>
      <c r="AW89" s="246" t="s">
        <v>60</v>
      </c>
      <c r="AX89" s="246" t="s">
        <v>60</v>
      </c>
    </row>
    <row r="90" spans="2:50" s="100" customFormat="1" ht="12.75" hidden="1" x14ac:dyDescent="0.2">
      <c r="B90" s="114" t="s">
        <v>264</v>
      </c>
      <c r="C90" s="373"/>
      <c r="D90" s="258">
        <f t="shared" si="20"/>
        <v>0</v>
      </c>
      <c r="E90" s="250"/>
      <c r="F90" s="378"/>
      <c r="G90" s="263"/>
      <c r="H90" s="108">
        <f t="shared" si="21"/>
        <v>0</v>
      </c>
      <c r="I90" s="117"/>
      <c r="J90" s="250"/>
      <c r="K90" s="209"/>
      <c r="L90" s="210"/>
      <c r="M90" s="209"/>
      <c r="N90" s="209"/>
      <c r="O90" s="209"/>
      <c r="P90" s="375"/>
      <c r="Q90" s="196">
        <f>IFERROR(P90/$AC$1,0)</f>
        <v>0</v>
      </c>
      <c r="R90" s="209"/>
      <c r="S90" s="366"/>
      <c r="T90" s="250"/>
      <c r="U90" s="392"/>
      <c r="W90" s="108">
        <f t="shared" si="10"/>
        <v>0</v>
      </c>
      <c r="AG90" s="245" t="s">
        <v>61</v>
      </c>
      <c r="AH90" s="246" t="s">
        <v>60</v>
      </c>
      <c r="AI90" s="246" t="s">
        <v>61</v>
      </c>
      <c r="AJ90" s="246" t="s">
        <v>61</v>
      </c>
      <c r="AK90" s="246" t="s">
        <v>61</v>
      </c>
      <c r="AL90" s="246" t="s">
        <v>61</v>
      </c>
      <c r="AM90" s="246" t="s">
        <v>61</v>
      </c>
      <c r="AN90" s="246" t="s">
        <v>61</v>
      </c>
      <c r="AO90" s="246" t="s">
        <v>60</v>
      </c>
      <c r="AP90" s="246" t="s">
        <v>60</v>
      </c>
      <c r="AQ90" s="246" t="s">
        <v>61</v>
      </c>
      <c r="AR90" s="246" t="s">
        <v>61</v>
      </c>
      <c r="AS90" s="246" t="s">
        <v>61</v>
      </c>
      <c r="AT90" s="246" t="s">
        <v>60</v>
      </c>
      <c r="AU90" s="246" t="s">
        <v>61</v>
      </c>
      <c r="AV90" s="246" t="s">
        <v>60</v>
      </c>
      <c r="AW90" s="246" t="s">
        <v>60</v>
      </c>
      <c r="AX90" s="246" t="s">
        <v>60</v>
      </c>
    </row>
    <row r="91" spans="2:50" s="100" customFormat="1" ht="12.75" hidden="1" x14ac:dyDescent="0.2">
      <c r="B91" s="114" t="s">
        <v>265</v>
      </c>
      <c r="C91" s="373"/>
      <c r="D91" s="258">
        <f t="shared" si="20"/>
        <v>0</v>
      </c>
      <c r="E91" s="250"/>
      <c r="F91" s="378"/>
      <c r="G91" s="263"/>
      <c r="H91" s="108">
        <f t="shared" si="21"/>
        <v>0</v>
      </c>
      <c r="I91" s="117"/>
      <c r="J91" s="250"/>
      <c r="K91" s="209"/>
      <c r="L91" s="210"/>
      <c r="M91" s="209"/>
      <c r="N91" s="209"/>
      <c r="O91" s="209"/>
      <c r="P91" s="375"/>
      <c r="Q91" s="196">
        <f>IFERROR(P91/$AC$1,0)</f>
        <v>0</v>
      </c>
      <c r="R91" s="209"/>
      <c r="S91" s="366"/>
      <c r="T91" s="250"/>
      <c r="U91" s="392"/>
      <c r="W91" s="108">
        <f t="shared" si="10"/>
        <v>0</v>
      </c>
      <c r="AG91" s="245" t="s">
        <v>61</v>
      </c>
      <c r="AH91" s="246" t="s">
        <v>60</v>
      </c>
      <c r="AI91" s="246" t="s">
        <v>61</v>
      </c>
      <c r="AJ91" s="246" t="s">
        <v>61</v>
      </c>
      <c r="AK91" s="246" t="s">
        <v>61</v>
      </c>
      <c r="AL91" s="246" t="s">
        <v>61</v>
      </c>
      <c r="AM91" s="246" t="s">
        <v>61</v>
      </c>
      <c r="AN91" s="246" t="s">
        <v>61</v>
      </c>
      <c r="AO91" s="246" t="s">
        <v>60</v>
      </c>
      <c r="AP91" s="246" t="s">
        <v>61</v>
      </c>
      <c r="AQ91" s="246" t="s">
        <v>61</v>
      </c>
      <c r="AR91" s="246" t="s">
        <v>61</v>
      </c>
      <c r="AS91" s="246" t="s">
        <v>61</v>
      </c>
      <c r="AT91" s="246" t="s">
        <v>60</v>
      </c>
      <c r="AU91" s="246" t="s">
        <v>61</v>
      </c>
      <c r="AV91" s="246" t="s">
        <v>60</v>
      </c>
      <c r="AW91" s="246" t="s">
        <v>60</v>
      </c>
      <c r="AX91" s="246" t="s">
        <v>60</v>
      </c>
    </row>
    <row r="92" spans="2:50" s="100" customFormat="1" ht="12.75" hidden="1" x14ac:dyDescent="0.2">
      <c r="B92" s="99" t="s">
        <v>266</v>
      </c>
      <c r="C92" s="375"/>
      <c r="D92" s="196">
        <f t="shared" si="20"/>
        <v>0</v>
      </c>
      <c r="E92" s="250"/>
      <c r="F92" s="379"/>
      <c r="G92" s="263"/>
      <c r="H92" s="108">
        <f t="shared" si="21"/>
        <v>0</v>
      </c>
      <c r="I92" s="108"/>
      <c r="J92" s="250"/>
      <c r="K92" s="209"/>
      <c r="L92" s="210"/>
      <c r="M92" s="209"/>
      <c r="N92" s="209"/>
      <c r="O92" s="209"/>
      <c r="P92" s="209"/>
      <c r="Q92" s="210"/>
      <c r="R92" s="209"/>
      <c r="S92" s="209"/>
      <c r="T92" s="250"/>
      <c r="U92" s="392"/>
      <c r="W92" s="108">
        <f t="shared" si="10"/>
        <v>0</v>
      </c>
      <c r="AG92" s="245" t="s">
        <v>61</v>
      </c>
      <c r="AH92" s="246" t="s">
        <v>61</v>
      </c>
      <c r="AI92" s="246" t="s">
        <v>61</v>
      </c>
      <c r="AJ92" s="246" t="s">
        <v>61</v>
      </c>
      <c r="AK92" s="246" t="s">
        <v>61</v>
      </c>
      <c r="AL92" s="246" t="s">
        <v>61</v>
      </c>
      <c r="AM92" s="246" t="s">
        <v>61</v>
      </c>
      <c r="AN92" s="246" t="s">
        <v>61</v>
      </c>
      <c r="AO92" s="246" t="s">
        <v>61</v>
      </c>
      <c r="AP92" s="246" t="s">
        <v>61</v>
      </c>
      <c r="AQ92" s="246" t="s">
        <v>60</v>
      </c>
      <c r="AR92" s="246" t="s">
        <v>61</v>
      </c>
      <c r="AS92" s="246" t="s">
        <v>61</v>
      </c>
      <c r="AT92" s="246" t="s">
        <v>61</v>
      </c>
      <c r="AU92" s="246" t="s">
        <v>61</v>
      </c>
      <c r="AV92" s="246" t="s">
        <v>61</v>
      </c>
      <c r="AW92" s="246" t="s">
        <v>61</v>
      </c>
      <c r="AX92" s="246" t="s">
        <v>61</v>
      </c>
    </row>
    <row r="93" spans="2:50" s="100" customFormat="1" ht="12.75" hidden="1" x14ac:dyDescent="0.2">
      <c r="B93" s="83" t="s">
        <v>267</v>
      </c>
      <c r="C93" s="373"/>
      <c r="D93" s="258">
        <f t="shared" si="20"/>
        <v>0</v>
      </c>
      <c r="E93" s="250"/>
      <c r="F93" s="378"/>
      <c r="G93" s="263"/>
      <c r="H93" s="108">
        <f t="shared" si="21"/>
        <v>0</v>
      </c>
      <c r="I93" s="117"/>
      <c r="J93" s="250"/>
      <c r="K93" s="209"/>
      <c r="L93" s="210"/>
      <c r="M93" s="209"/>
      <c r="N93" s="209"/>
      <c r="O93" s="209"/>
      <c r="P93" s="386"/>
      <c r="Q93" s="195">
        <f>IFERROR(P93/$AC$1,0)</f>
        <v>0</v>
      </c>
      <c r="R93" s="209"/>
      <c r="S93" s="366"/>
      <c r="T93" s="250"/>
      <c r="U93" s="392"/>
      <c r="W93" s="108">
        <f t="shared" si="10"/>
        <v>0</v>
      </c>
      <c r="AG93" s="245" t="s">
        <v>61</v>
      </c>
      <c r="AH93" s="246" t="s">
        <v>60</v>
      </c>
      <c r="AI93" s="246" t="s">
        <v>61</v>
      </c>
      <c r="AJ93" s="246" t="s">
        <v>61</v>
      </c>
      <c r="AK93" s="246" t="s">
        <v>61</v>
      </c>
      <c r="AL93" s="246" t="s">
        <v>61</v>
      </c>
      <c r="AM93" s="246" t="s">
        <v>61</v>
      </c>
      <c r="AN93" s="246" t="s">
        <v>61</v>
      </c>
      <c r="AO93" s="246" t="s">
        <v>60</v>
      </c>
      <c r="AP93" s="246" t="s">
        <v>61</v>
      </c>
      <c r="AQ93" s="246" t="s">
        <v>61</v>
      </c>
      <c r="AR93" s="246" t="s">
        <v>61</v>
      </c>
      <c r="AS93" s="246" t="s">
        <v>61</v>
      </c>
      <c r="AT93" s="246" t="s">
        <v>61</v>
      </c>
      <c r="AU93" s="246" t="s">
        <v>61</v>
      </c>
      <c r="AV93" s="246" t="s">
        <v>60</v>
      </c>
      <c r="AW93" s="246" t="s">
        <v>60</v>
      </c>
      <c r="AX93" s="246" t="s">
        <v>60</v>
      </c>
    </row>
    <row r="94" spans="2:50" s="100" customFormat="1" ht="12.75" hidden="1" x14ac:dyDescent="0.2">
      <c r="B94" s="82" t="s">
        <v>268</v>
      </c>
      <c r="C94" s="375"/>
      <c r="D94" s="196">
        <f t="shared" si="20"/>
        <v>0</v>
      </c>
      <c r="E94" s="250"/>
      <c r="F94" s="379"/>
      <c r="G94" s="263"/>
      <c r="H94" s="108">
        <f t="shared" si="21"/>
        <v>0</v>
      </c>
      <c r="I94" s="108"/>
      <c r="J94" s="250"/>
      <c r="K94" s="209"/>
      <c r="L94" s="210"/>
      <c r="M94" s="209"/>
      <c r="N94" s="209"/>
      <c r="O94" s="209"/>
      <c r="P94" s="375"/>
      <c r="Q94" s="196">
        <f>IFERROR(P94/$AC$1,0)</f>
        <v>0</v>
      </c>
      <c r="R94" s="209"/>
      <c r="S94" s="366"/>
      <c r="T94" s="250"/>
      <c r="U94" s="392"/>
      <c r="W94" s="108">
        <f t="shared" si="10"/>
        <v>0</v>
      </c>
      <c r="AG94" s="245" t="s">
        <v>61</v>
      </c>
      <c r="AH94" s="246" t="s">
        <v>60</v>
      </c>
      <c r="AI94" s="246" t="s">
        <v>61</v>
      </c>
      <c r="AJ94" s="246" t="s">
        <v>61</v>
      </c>
      <c r="AK94" s="246" t="s">
        <v>61</v>
      </c>
      <c r="AL94" s="246" t="s">
        <v>61</v>
      </c>
      <c r="AM94" s="246" t="s">
        <v>61</v>
      </c>
      <c r="AN94" s="246" t="s">
        <v>61</v>
      </c>
      <c r="AO94" s="246" t="s">
        <v>60</v>
      </c>
      <c r="AP94" s="246" t="s">
        <v>61</v>
      </c>
      <c r="AQ94" s="246" t="s">
        <v>61</v>
      </c>
      <c r="AR94" s="246" t="s">
        <v>61</v>
      </c>
      <c r="AS94" s="246" t="s">
        <v>61</v>
      </c>
      <c r="AT94" s="246" t="s">
        <v>61</v>
      </c>
      <c r="AU94" s="246" t="s">
        <v>61</v>
      </c>
      <c r="AV94" s="246" t="s">
        <v>60</v>
      </c>
      <c r="AW94" s="246" t="s">
        <v>60</v>
      </c>
      <c r="AX94" s="246" t="s">
        <v>60</v>
      </c>
    </row>
    <row r="95" spans="2:50" s="100" customFormat="1" ht="12.75" x14ac:dyDescent="0.2">
      <c r="B95" s="114" t="s">
        <v>51</v>
      </c>
      <c r="C95" s="105"/>
      <c r="D95" s="196">
        <f t="shared" si="20"/>
        <v>0</v>
      </c>
      <c r="E95" s="250"/>
      <c r="F95" s="192"/>
      <c r="G95" s="263"/>
      <c r="H95" s="108">
        <f t="shared" si="21"/>
        <v>0</v>
      </c>
      <c r="I95" s="108"/>
      <c r="J95" s="250"/>
      <c r="K95" s="210"/>
      <c r="L95" s="210"/>
      <c r="M95" s="210"/>
      <c r="N95" s="210"/>
      <c r="O95" s="210"/>
      <c r="P95" s="375"/>
      <c r="Q95" s="196">
        <f>IFERROR(P95/$AC$1,0)</f>
        <v>0</v>
      </c>
      <c r="R95" s="210"/>
      <c r="S95" s="366"/>
      <c r="T95" s="250"/>
      <c r="U95" s="266"/>
      <c r="W95" s="108">
        <f t="shared" si="10"/>
        <v>0</v>
      </c>
      <c r="AG95" s="245" t="s">
        <v>60</v>
      </c>
      <c r="AH95" s="246" t="s">
        <v>60</v>
      </c>
      <c r="AI95" s="246" t="s">
        <v>61</v>
      </c>
      <c r="AJ95" s="246" t="s">
        <v>61</v>
      </c>
      <c r="AK95" s="246" t="s">
        <v>61</v>
      </c>
      <c r="AL95" s="246" t="s">
        <v>61</v>
      </c>
      <c r="AM95" s="246" t="s">
        <v>61</v>
      </c>
      <c r="AN95" s="246" t="s">
        <v>61</v>
      </c>
      <c r="AO95" s="246" t="s">
        <v>61</v>
      </c>
      <c r="AP95" s="246" t="s">
        <v>61</v>
      </c>
      <c r="AQ95" s="246" t="s">
        <v>61</v>
      </c>
      <c r="AR95" s="246" t="s">
        <v>61</v>
      </c>
      <c r="AS95" s="246" t="s">
        <v>61</v>
      </c>
      <c r="AT95" s="246" t="s">
        <v>60</v>
      </c>
      <c r="AU95" s="246" t="s">
        <v>61</v>
      </c>
      <c r="AV95" s="246" t="s">
        <v>60</v>
      </c>
      <c r="AW95" s="246" t="s">
        <v>60</v>
      </c>
      <c r="AX95" s="246" t="s">
        <v>60</v>
      </c>
    </row>
    <row r="96" spans="2:50" s="100" customFormat="1" ht="12.75" hidden="1" x14ac:dyDescent="0.2">
      <c r="B96" s="114" t="s">
        <v>269</v>
      </c>
      <c r="C96" s="375"/>
      <c r="D96" s="196">
        <f t="shared" si="20"/>
        <v>0</v>
      </c>
      <c r="E96" s="250"/>
      <c r="F96" s="379"/>
      <c r="G96" s="263"/>
      <c r="H96" s="108">
        <f t="shared" si="21"/>
        <v>0</v>
      </c>
      <c r="I96" s="108"/>
      <c r="J96" s="250"/>
      <c r="K96" s="209"/>
      <c r="L96" s="210"/>
      <c r="M96" s="209"/>
      <c r="N96" s="209"/>
      <c r="O96" s="209"/>
      <c r="P96" s="209"/>
      <c r="Q96" s="210"/>
      <c r="R96" s="209"/>
      <c r="S96" s="209"/>
      <c r="T96" s="250"/>
      <c r="U96" s="392"/>
      <c r="W96" s="108">
        <f t="shared" si="10"/>
        <v>0</v>
      </c>
      <c r="AG96" s="245" t="s">
        <v>61</v>
      </c>
      <c r="AH96" s="246" t="s">
        <v>61</v>
      </c>
      <c r="AI96" s="246" t="s">
        <v>60</v>
      </c>
      <c r="AJ96" s="246" t="s">
        <v>60</v>
      </c>
      <c r="AK96" s="246" t="s">
        <v>61</v>
      </c>
      <c r="AL96" s="246" t="s">
        <v>61</v>
      </c>
      <c r="AM96" s="246" t="s">
        <v>61</v>
      </c>
      <c r="AN96" s="246" t="s">
        <v>61</v>
      </c>
      <c r="AO96" s="246" t="s">
        <v>61</v>
      </c>
      <c r="AP96" s="246" t="s">
        <v>61</v>
      </c>
      <c r="AQ96" s="246" t="s">
        <v>61</v>
      </c>
      <c r="AR96" s="246" t="s">
        <v>61</v>
      </c>
      <c r="AS96" s="246" t="s">
        <v>61</v>
      </c>
      <c r="AT96" s="246" t="s">
        <v>61</v>
      </c>
      <c r="AU96" s="246" t="s">
        <v>61</v>
      </c>
      <c r="AV96" s="246" t="s">
        <v>61</v>
      </c>
      <c r="AW96" s="246" t="s">
        <v>61</v>
      </c>
      <c r="AX96" s="246" t="s">
        <v>61</v>
      </c>
    </row>
    <row r="97" spans="2:50" s="100" customFormat="1" ht="12.75" hidden="1" x14ac:dyDescent="0.2">
      <c r="B97" s="83" t="s">
        <v>291</v>
      </c>
      <c r="C97" s="375"/>
      <c r="D97" s="196">
        <f t="shared" si="20"/>
        <v>0</v>
      </c>
      <c r="E97" s="250"/>
      <c r="F97" s="379"/>
      <c r="G97" s="263"/>
      <c r="H97" s="108">
        <f t="shared" si="21"/>
        <v>0</v>
      </c>
      <c r="I97" s="108"/>
      <c r="J97" s="250"/>
      <c r="K97" s="209"/>
      <c r="L97" s="210"/>
      <c r="M97" s="209"/>
      <c r="N97" s="209"/>
      <c r="O97" s="209"/>
      <c r="P97" s="386"/>
      <c r="Q97" s="195">
        <f>IFERROR(P97/$AC$1,0)</f>
        <v>0</v>
      </c>
      <c r="R97" s="209"/>
      <c r="S97" s="387"/>
      <c r="T97" s="250"/>
      <c r="U97" s="392"/>
      <c r="W97" s="108">
        <f t="shared" si="10"/>
        <v>0</v>
      </c>
      <c r="AG97" s="245" t="s">
        <v>61</v>
      </c>
      <c r="AH97" s="246" t="s">
        <v>60</v>
      </c>
      <c r="AI97" s="246" t="s">
        <v>60</v>
      </c>
      <c r="AJ97" s="246" t="s">
        <v>60</v>
      </c>
      <c r="AK97" s="246" t="s">
        <v>61</v>
      </c>
      <c r="AL97" s="246" t="s">
        <v>61</v>
      </c>
      <c r="AM97" s="246" t="s">
        <v>61</v>
      </c>
      <c r="AN97" s="246" t="s">
        <v>61</v>
      </c>
      <c r="AO97" s="246" t="s">
        <v>60</v>
      </c>
      <c r="AP97" s="246" t="s">
        <v>60</v>
      </c>
      <c r="AQ97" s="246" t="s">
        <v>60</v>
      </c>
      <c r="AR97" s="246" t="s">
        <v>61</v>
      </c>
      <c r="AS97" s="246" t="s">
        <v>61</v>
      </c>
      <c r="AT97" s="246" t="s">
        <v>61</v>
      </c>
      <c r="AU97" s="246" t="s">
        <v>61</v>
      </c>
      <c r="AV97" s="246" t="s">
        <v>61</v>
      </c>
      <c r="AW97" s="246" t="s">
        <v>60</v>
      </c>
      <c r="AX97" s="246" t="s">
        <v>60</v>
      </c>
    </row>
    <row r="98" spans="2:50" s="100" customFormat="1" ht="12.75" hidden="1" x14ac:dyDescent="0.2">
      <c r="B98" s="83" t="s">
        <v>271</v>
      </c>
      <c r="C98" s="375"/>
      <c r="D98" s="196">
        <f t="shared" si="20"/>
        <v>0</v>
      </c>
      <c r="E98" s="250"/>
      <c r="F98" s="379"/>
      <c r="G98" s="263"/>
      <c r="H98" s="108">
        <f t="shared" si="21"/>
        <v>0</v>
      </c>
      <c r="I98" s="108"/>
      <c r="J98" s="250"/>
      <c r="K98" s="209"/>
      <c r="L98" s="210"/>
      <c r="M98" s="209"/>
      <c r="N98" s="209"/>
      <c r="O98" s="209"/>
      <c r="P98" s="209"/>
      <c r="Q98" s="210"/>
      <c r="R98" s="209"/>
      <c r="S98" s="209"/>
      <c r="T98" s="250"/>
      <c r="U98" s="392"/>
      <c r="W98" s="108">
        <f t="shared" si="10"/>
        <v>0</v>
      </c>
      <c r="AG98" s="245" t="s">
        <v>61</v>
      </c>
      <c r="AH98" s="246" t="s">
        <v>61</v>
      </c>
      <c r="AI98" s="246" t="s">
        <v>61</v>
      </c>
      <c r="AJ98" s="246" t="s">
        <v>61</v>
      </c>
      <c r="AK98" s="246" t="s">
        <v>61</v>
      </c>
      <c r="AL98" s="246" t="s">
        <v>61</v>
      </c>
      <c r="AM98" s="246" t="s">
        <v>61</v>
      </c>
      <c r="AN98" s="246" t="s">
        <v>61</v>
      </c>
      <c r="AO98" s="246" t="s">
        <v>60</v>
      </c>
      <c r="AP98" s="246" t="s">
        <v>61</v>
      </c>
      <c r="AQ98" s="246" t="s">
        <v>61</v>
      </c>
      <c r="AR98" s="246" t="s">
        <v>61</v>
      </c>
      <c r="AS98" s="246" t="s">
        <v>61</v>
      </c>
      <c r="AT98" s="246" t="s">
        <v>61</v>
      </c>
      <c r="AU98" s="246" t="s">
        <v>61</v>
      </c>
      <c r="AV98" s="246" t="s">
        <v>61</v>
      </c>
      <c r="AW98" s="246" t="s">
        <v>61</v>
      </c>
      <c r="AX98" s="246" t="s">
        <v>61</v>
      </c>
    </row>
    <row r="99" spans="2:50" s="100" customFormat="1" ht="12.75" hidden="1" x14ac:dyDescent="0.2">
      <c r="B99" s="83" t="s">
        <v>272</v>
      </c>
      <c r="C99" s="375"/>
      <c r="D99" s="196">
        <f t="shared" si="20"/>
        <v>0</v>
      </c>
      <c r="E99" s="250"/>
      <c r="F99" s="379"/>
      <c r="G99" s="263"/>
      <c r="H99" s="108"/>
      <c r="I99" s="108">
        <f>F99</f>
        <v>0</v>
      </c>
      <c r="J99" s="250"/>
      <c r="K99" s="209"/>
      <c r="L99" s="210"/>
      <c r="M99" s="209"/>
      <c r="N99" s="209"/>
      <c r="O99" s="209"/>
      <c r="P99" s="209"/>
      <c r="Q99" s="210"/>
      <c r="R99" s="209"/>
      <c r="S99" s="209"/>
      <c r="T99" s="250"/>
      <c r="U99" s="392"/>
      <c r="W99" s="108">
        <f t="shared" si="10"/>
        <v>0</v>
      </c>
      <c r="AG99" s="245" t="s">
        <v>61</v>
      </c>
      <c r="AH99" s="246" t="s">
        <v>61</v>
      </c>
      <c r="AI99" s="246" t="s">
        <v>61</v>
      </c>
      <c r="AJ99" s="246" t="s">
        <v>61</v>
      </c>
      <c r="AK99" s="246" t="s">
        <v>61</v>
      </c>
      <c r="AL99" s="246" t="s">
        <v>61</v>
      </c>
      <c r="AM99" s="246" t="s">
        <v>61</v>
      </c>
      <c r="AN99" s="246" t="s">
        <v>61</v>
      </c>
      <c r="AO99" s="246" t="s">
        <v>61</v>
      </c>
      <c r="AP99" s="246" t="s">
        <v>61</v>
      </c>
      <c r="AQ99" s="246" t="s">
        <v>61</v>
      </c>
      <c r="AR99" s="246" t="s">
        <v>61</v>
      </c>
      <c r="AS99" s="246" t="s">
        <v>61</v>
      </c>
      <c r="AT99" s="246" t="s">
        <v>61</v>
      </c>
      <c r="AU99" s="246" t="s">
        <v>61</v>
      </c>
      <c r="AV99" s="246" t="s">
        <v>61</v>
      </c>
      <c r="AW99" s="246" t="s">
        <v>61</v>
      </c>
      <c r="AX99" s="246" t="s">
        <v>61</v>
      </c>
    </row>
    <row r="100" spans="2:50" s="100" customFormat="1" ht="12.75" x14ac:dyDescent="0.2">
      <c r="B100" s="83" t="s">
        <v>273</v>
      </c>
      <c r="C100" s="105"/>
      <c r="D100" s="196">
        <f t="shared" si="20"/>
        <v>0</v>
      </c>
      <c r="E100" s="250"/>
      <c r="F100" s="192"/>
      <c r="G100" s="263"/>
      <c r="H100" s="108">
        <f t="shared" si="21"/>
        <v>0</v>
      </c>
      <c r="I100" s="108"/>
      <c r="J100" s="250"/>
      <c r="K100" s="210"/>
      <c r="L100" s="210"/>
      <c r="M100" s="210"/>
      <c r="N100" s="210"/>
      <c r="O100" s="210"/>
      <c r="P100" s="210"/>
      <c r="Q100" s="210"/>
      <c r="R100" s="210"/>
      <c r="S100" s="210"/>
      <c r="T100" s="250"/>
      <c r="U100" s="266"/>
      <c r="W100" s="108">
        <f t="shared" si="10"/>
        <v>0</v>
      </c>
      <c r="AG100" s="245" t="s">
        <v>60</v>
      </c>
      <c r="AH100" s="246" t="s">
        <v>61</v>
      </c>
      <c r="AI100" s="246" t="s">
        <v>61</v>
      </c>
      <c r="AJ100" s="246" t="s">
        <v>61</v>
      </c>
      <c r="AK100" s="246" t="s">
        <v>61</v>
      </c>
      <c r="AL100" s="246" t="s">
        <v>60</v>
      </c>
      <c r="AM100" s="246" t="s">
        <v>61</v>
      </c>
      <c r="AN100" s="246" t="s">
        <v>61</v>
      </c>
      <c r="AO100" s="246" t="s">
        <v>60</v>
      </c>
      <c r="AP100" s="246" t="s">
        <v>61</v>
      </c>
      <c r="AQ100" s="246" t="s">
        <v>60</v>
      </c>
      <c r="AR100" s="246" t="s">
        <v>61</v>
      </c>
      <c r="AS100" s="246" t="s">
        <v>61</v>
      </c>
      <c r="AT100" s="246" t="s">
        <v>61</v>
      </c>
      <c r="AU100" s="246" t="s">
        <v>61</v>
      </c>
      <c r="AV100" s="246" t="s">
        <v>61</v>
      </c>
      <c r="AW100" s="246" t="s">
        <v>61</v>
      </c>
      <c r="AX100" s="246" t="s">
        <v>61</v>
      </c>
    </row>
    <row r="101" spans="2:50" s="100" customFormat="1" ht="12.75" hidden="1" x14ac:dyDescent="0.2">
      <c r="B101" s="83" t="s">
        <v>49</v>
      </c>
      <c r="C101" s="375"/>
      <c r="D101" s="196">
        <f t="shared" si="20"/>
        <v>0</v>
      </c>
      <c r="E101" s="250"/>
      <c r="F101" s="379"/>
      <c r="G101" s="263"/>
      <c r="H101" s="108">
        <f t="shared" si="21"/>
        <v>0</v>
      </c>
      <c r="I101" s="108"/>
      <c r="J101" s="250"/>
      <c r="K101" s="209"/>
      <c r="L101" s="210"/>
      <c r="M101" s="209"/>
      <c r="N101" s="209"/>
      <c r="O101" s="209"/>
      <c r="P101" s="386"/>
      <c r="Q101" s="195">
        <f>IFERROR(P101/$AC$1,0)</f>
        <v>0</v>
      </c>
      <c r="R101" s="209"/>
      <c r="S101" s="387"/>
      <c r="T101" s="250"/>
      <c r="U101" s="392"/>
      <c r="W101" s="108">
        <f t="shared" si="10"/>
        <v>0</v>
      </c>
      <c r="AG101" s="245" t="s">
        <v>61</v>
      </c>
      <c r="AH101" s="246" t="s">
        <v>60</v>
      </c>
      <c r="AI101" s="246" t="s">
        <v>61</v>
      </c>
      <c r="AJ101" s="246" t="s">
        <v>61</v>
      </c>
      <c r="AK101" s="246" t="s">
        <v>61</v>
      </c>
      <c r="AL101" s="246" t="s">
        <v>61</v>
      </c>
      <c r="AM101" s="246" t="s">
        <v>61</v>
      </c>
      <c r="AN101" s="246" t="s">
        <v>61</v>
      </c>
      <c r="AO101" s="246" t="s">
        <v>61</v>
      </c>
      <c r="AP101" s="246" t="s">
        <v>61</v>
      </c>
      <c r="AQ101" s="246" t="s">
        <v>61</v>
      </c>
      <c r="AR101" s="246" t="s">
        <v>61</v>
      </c>
      <c r="AS101" s="246" t="s">
        <v>61</v>
      </c>
      <c r="AT101" s="246" t="s">
        <v>61</v>
      </c>
      <c r="AU101" s="246" t="s">
        <v>61</v>
      </c>
      <c r="AV101" s="246" t="s">
        <v>61</v>
      </c>
      <c r="AW101" s="246" t="s">
        <v>60</v>
      </c>
      <c r="AX101" s="246" t="s">
        <v>60</v>
      </c>
    </row>
    <row r="102" spans="2:50" s="100" customFormat="1" ht="12.75" hidden="1" x14ac:dyDescent="0.2">
      <c r="B102" s="83" t="s">
        <v>274</v>
      </c>
      <c r="C102" s="375"/>
      <c r="D102" s="196">
        <f t="shared" si="20"/>
        <v>0</v>
      </c>
      <c r="E102" s="250"/>
      <c r="F102" s="379"/>
      <c r="G102" s="263"/>
      <c r="H102" s="108">
        <f t="shared" si="21"/>
        <v>0</v>
      </c>
      <c r="I102" s="108"/>
      <c r="J102" s="250"/>
      <c r="K102" s="209"/>
      <c r="L102" s="210"/>
      <c r="M102" s="209"/>
      <c r="N102" s="209"/>
      <c r="O102" s="209"/>
      <c r="P102" s="209"/>
      <c r="Q102" s="210"/>
      <c r="R102" s="209"/>
      <c r="S102" s="209"/>
      <c r="T102" s="250"/>
      <c r="U102" s="392"/>
      <c r="W102" s="108">
        <f t="shared" si="10"/>
        <v>0</v>
      </c>
      <c r="AG102" s="245" t="s">
        <v>61</v>
      </c>
      <c r="AH102" s="246" t="s">
        <v>61</v>
      </c>
      <c r="AI102" s="246" t="s">
        <v>61</v>
      </c>
      <c r="AJ102" s="246" t="s">
        <v>61</v>
      </c>
      <c r="AK102" s="246" t="s">
        <v>61</v>
      </c>
      <c r="AL102" s="246" t="s">
        <v>61</v>
      </c>
      <c r="AM102" s="246" t="s">
        <v>60</v>
      </c>
      <c r="AN102" s="246" t="s">
        <v>60</v>
      </c>
      <c r="AO102" s="246" t="s">
        <v>61</v>
      </c>
      <c r="AP102" s="246" t="s">
        <v>61</v>
      </c>
      <c r="AQ102" s="246" t="s">
        <v>61</v>
      </c>
      <c r="AR102" s="246" t="s">
        <v>61</v>
      </c>
      <c r="AS102" s="246" t="s">
        <v>61</v>
      </c>
      <c r="AT102" s="246" t="s">
        <v>61</v>
      </c>
      <c r="AU102" s="246" t="s">
        <v>61</v>
      </c>
      <c r="AV102" s="246" t="s">
        <v>61</v>
      </c>
      <c r="AW102" s="246" t="s">
        <v>61</v>
      </c>
      <c r="AX102" s="246" t="s">
        <v>61</v>
      </c>
    </row>
    <row r="103" spans="2:50" s="100" customFormat="1" ht="12.75" hidden="1" x14ac:dyDescent="0.2">
      <c r="B103" s="82" t="s">
        <v>275</v>
      </c>
      <c r="C103" s="375"/>
      <c r="D103" s="196">
        <f t="shared" si="20"/>
        <v>0</v>
      </c>
      <c r="E103" s="250"/>
      <c r="F103" s="379"/>
      <c r="G103" s="263"/>
      <c r="H103" s="108">
        <f t="shared" si="21"/>
        <v>0</v>
      </c>
      <c r="I103" s="108"/>
      <c r="J103" s="250"/>
      <c r="K103" s="209"/>
      <c r="L103" s="210"/>
      <c r="M103" s="209"/>
      <c r="N103" s="209"/>
      <c r="O103" s="209"/>
      <c r="P103" s="209"/>
      <c r="Q103" s="210"/>
      <c r="R103" s="209"/>
      <c r="S103" s="209"/>
      <c r="T103" s="250"/>
      <c r="U103" s="392"/>
      <c r="W103" s="108">
        <f t="shared" si="10"/>
        <v>0</v>
      </c>
      <c r="AG103" s="245" t="s">
        <v>61</v>
      </c>
      <c r="AH103" s="246" t="s">
        <v>61</v>
      </c>
      <c r="AI103" s="246" t="s">
        <v>61</v>
      </c>
      <c r="AJ103" s="246" t="s">
        <v>61</v>
      </c>
      <c r="AK103" s="246" t="s">
        <v>61</v>
      </c>
      <c r="AL103" s="246" t="s">
        <v>61</v>
      </c>
      <c r="AM103" s="246" t="s">
        <v>60</v>
      </c>
      <c r="AN103" s="246" t="s">
        <v>60</v>
      </c>
      <c r="AO103" s="246" t="s">
        <v>61</v>
      </c>
      <c r="AP103" s="246" t="s">
        <v>61</v>
      </c>
      <c r="AQ103" s="246" t="s">
        <v>61</v>
      </c>
      <c r="AR103" s="246" t="s">
        <v>61</v>
      </c>
      <c r="AS103" s="246" t="s">
        <v>61</v>
      </c>
      <c r="AT103" s="246" t="s">
        <v>61</v>
      </c>
      <c r="AU103" s="246" t="s">
        <v>61</v>
      </c>
      <c r="AV103" s="246" t="s">
        <v>61</v>
      </c>
      <c r="AW103" s="246" t="s">
        <v>61</v>
      </c>
      <c r="AX103" s="246" t="s">
        <v>61</v>
      </c>
    </row>
    <row r="104" spans="2:50" s="100" customFormat="1" ht="12.75" x14ac:dyDescent="0.2">
      <c r="B104" s="83" t="s">
        <v>142</v>
      </c>
      <c r="C104" s="105"/>
      <c r="D104" s="196">
        <f t="shared" si="20"/>
        <v>0</v>
      </c>
      <c r="E104" s="250"/>
      <c r="F104" s="192"/>
      <c r="G104" s="263"/>
      <c r="H104" s="108">
        <f t="shared" si="21"/>
        <v>0</v>
      </c>
      <c r="I104" s="108"/>
      <c r="J104" s="250"/>
      <c r="K104" s="210"/>
      <c r="L104" s="210"/>
      <c r="M104" s="210"/>
      <c r="N104" s="210"/>
      <c r="O104" s="210"/>
      <c r="P104" s="386"/>
      <c r="Q104" s="195">
        <f t="shared" ref="Q104:Q109" si="22">IFERROR(P104/$AC$1,0)</f>
        <v>0</v>
      </c>
      <c r="R104" s="210"/>
      <c r="S104" s="366"/>
      <c r="T104" s="250"/>
      <c r="U104" s="266"/>
      <c r="W104" s="108">
        <f t="shared" si="10"/>
        <v>0</v>
      </c>
      <c r="AG104" s="245" t="s">
        <v>60</v>
      </c>
      <c r="AH104" s="246" t="s">
        <v>60</v>
      </c>
      <c r="AI104" s="246" t="s">
        <v>61</v>
      </c>
      <c r="AJ104" s="246" t="s">
        <v>61</v>
      </c>
      <c r="AK104" s="246" t="s">
        <v>60</v>
      </c>
      <c r="AL104" s="246" t="s">
        <v>60</v>
      </c>
      <c r="AM104" s="246" t="s">
        <v>61</v>
      </c>
      <c r="AN104" s="246" t="s">
        <v>61</v>
      </c>
      <c r="AO104" s="246" t="s">
        <v>60</v>
      </c>
      <c r="AP104" s="246" t="s">
        <v>60</v>
      </c>
      <c r="AQ104" s="246" t="s">
        <v>60</v>
      </c>
      <c r="AR104" s="246" t="s">
        <v>61</v>
      </c>
      <c r="AS104" s="246" t="s">
        <v>61</v>
      </c>
      <c r="AT104" s="246" t="s">
        <v>60</v>
      </c>
      <c r="AU104" s="246" t="s">
        <v>61</v>
      </c>
      <c r="AV104" s="246" t="s">
        <v>60</v>
      </c>
      <c r="AW104" s="246" t="s">
        <v>60</v>
      </c>
      <c r="AX104" s="246" t="s">
        <v>60</v>
      </c>
    </row>
    <row r="105" spans="2:50" s="100" customFormat="1" ht="13.5" hidden="1" thickBot="1" x14ac:dyDescent="0.25">
      <c r="B105" s="83" t="s">
        <v>276</v>
      </c>
      <c r="C105" s="375"/>
      <c r="D105" s="196">
        <f t="shared" si="20"/>
        <v>0</v>
      </c>
      <c r="E105" s="250"/>
      <c r="F105" s="379"/>
      <c r="G105" s="263"/>
      <c r="H105" s="108">
        <f t="shared" si="21"/>
        <v>0</v>
      </c>
      <c r="I105" s="108"/>
      <c r="J105" s="250"/>
      <c r="K105" s="384"/>
      <c r="L105" s="199">
        <f>IFERROR(K105/$AC$1,0)</f>
        <v>0</v>
      </c>
      <c r="M105" s="209"/>
      <c r="N105" s="385"/>
      <c r="O105" s="209"/>
      <c r="P105" s="375"/>
      <c r="Q105" s="196">
        <f t="shared" si="22"/>
        <v>0</v>
      </c>
      <c r="R105" s="209"/>
      <c r="S105" s="366"/>
      <c r="T105" s="250"/>
      <c r="U105" s="392"/>
      <c r="W105" s="108">
        <f t="shared" si="10"/>
        <v>0</v>
      </c>
      <c r="AG105" s="245" t="s">
        <v>61</v>
      </c>
      <c r="AH105" s="246" t="s">
        <v>60</v>
      </c>
      <c r="AI105" s="246" t="s">
        <v>61</v>
      </c>
      <c r="AJ105" s="246" t="s">
        <v>60</v>
      </c>
      <c r="AK105" s="246" t="s">
        <v>60</v>
      </c>
      <c r="AL105" s="246" t="s">
        <v>61</v>
      </c>
      <c r="AM105" s="246" t="s">
        <v>61</v>
      </c>
      <c r="AN105" s="246" t="s">
        <v>61</v>
      </c>
      <c r="AO105" s="246" t="s">
        <v>61</v>
      </c>
      <c r="AP105" s="246" t="s">
        <v>60</v>
      </c>
      <c r="AQ105" s="246" t="s">
        <v>60</v>
      </c>
      <c r="AR105" s="246" t="s">
        <v>61</v>
      </c>
      <c r="AS105" s="246" t="s">
        <v>61</v>
      </c>
      <c r="AT105" s="246" t="s">
        <v>61</v>
      </c>
      <c r="AU105" s="246" t="s">
        <v>61</v>
      </c>
      <c r="AV105" s="246" t="s">
        <v>61</v>
      </c>
      <c r="AW105" s="246" t="s">
        <v>61</v>
      </c>
      <c r="AX105" s="246" t="s">
        <v>61</v>
      </c>
    </row>
    <row r="106" spans="2:50" s="100" customFormat="1" ht="13.5" thickBot="1" x14ac:dyDescent="0.25">
      <c r="B106" s="82" t="s">
        <v>277</v>
      </c>
      <c r="C106" s="105"/>
      <c r="D106" s="196">
        <f t="shared" si="20"/>
        <v>0</v>
      </c>
      <c r="E106" s="250"/>
      <c r="F106" s="192"/>
      <c r="G106" s="263"/>
      <c r="H106" s="108">
        <f t="shared" si="21"/>
        <v>0</v>
      </c>
      <c r="I106" s="108"/>
      <c r="J106" s="250"/>
      <c r="K106" s="210"/>
      <c r="L106" s="210"/>
      <c r="M106" s="210"/>
      <c r="N106" s="210"/>
      <c r="O106" s="210"/>
      <c r="P106" s="375"/>
      <c r="Q106" s="196">
        <f t="shared" si="22"/>
        <v>0</v>
      </c>
      <c r="R106" s="210"/>
      <c r="S106" s="366"/>
      <c r="T106" s="250"/>
      <c r="U106" s="266"/>
      <c r="W106" s="108">
        <f t="shared" si="10"/>
        <v>0</v>
      </c>
      <c r="AG106" s="245" t="s">
        <v>60</v>
      </c>
      <c r="AH106" s="246" t="s">
        <v>60</v>
      </c>
      <c r="AI106" s="246" t="s">
        <v>61</v>
      </c>
      <c r="AJ106" s="246" t="s">
        <v>60</v>
      </c>
      <c r="AK106" s="246" t="s">
        <v>60</v>
      </c>
      <c r="AL106" s="246" t="s">
        <v>61</v>
      </c>
      <c r="AM106" s="246" t="s">
        <v>61</v>
      </c>
      <c r="AN106" s="246" t="s">
        <v>61</v>
      </c>
      <c r="AO106" s="246" t="s">
        <v>61</v>
      </c>
      <c r="AP106" s="246" t="s">
        <v>60</v>
      </c>
      <c r="AQ106" s="246" t="s">
        <v>60</v>
      </c>
      <c r="AR106" s="246" t="s">
        <v>61</v>
      </c>
      <c r="AS106" s="246" t="s">
        <v>61</v>
      </c>
      <c r="AT106" s="246" t="s">
        <v>61</v>
      </c>
      <c r="AU106" s="246" t="s">
        <v>61</v>
      </c>
      <c r="AV106" s="246" t="s">
        <v>61</v>
      </c>
      <c r="AW106" s="246" t="s">
        <v>60</v>
      </c>
      <c r="AX106" s="246" t="s">
        <v>60</v>
      </c>
    </row>
    <row r="107" spans="2:50" s="100" customFormat="1" ht="12.75" x14ac:dyDescent="0.2">
      <c r="B107" s="83" t="s">
        <v>278</v>
      </c>
      <c r="C107" s="105"/>
      <c r="D107" s="196">
        <f t="shared" si="20"/>
        <v>0</v>
      </c>
      <c r="E107" s="250"/>
      <c r="F107" s="192"/>
      <c r="G107" s="263"/>
      <c r="H107" s="108">
        <f t="shared" si="21"/>
        <v>0</v>
      </c>
      <c r="I107" s="108"/>
      <c r="J107" s="250"/>
      <c r="K107" s="388"/>
      <c r="L107" s="194">
        <f>IFERROR(K107/$AC$1,0)</f>
        <v>0</v>
      </c>
      <c r="M107" s="210"/>
      <c r="N107" s="389"/>
      <c r="O107" s="210"/>
      <c r="P107" s="375"/>
      <c r="Q107" s="196">
        <f t="shared" si="22"/>
        <v>0</v>
      </c>
      <c r="R107" s="210"/>
      <c r="S107" s="366"/>
      <c r="T107" s="250"/>
      <c r="U107" s="266"/>
      <c r="W107" s="108">
        <f t="shared" si="10"/>
        <v>0</v>
      </c>
      <c r="AG107" s="245" t="s">
        <v>60</v>
      </c>
      <c r="AH107" s="246" t="s">
        <v>60</v>
      </c>
      <c r="AI107" s="246" t="s">
        <v>61</v>
      </c>
      <c r="AJ107" s="246" t="s">
        <v>60</v>
      </c>
      <c r="AK107" s="246" t="s">
        <v>61</v>
      </c>
      <c r="AL107" s="246" t="s">
        <v>61</v>
      </c>
      <c r="AM107" s="246" t="s">
        <v>61</v>
      </c>
      <c r="AN107" s="246" t="s">
        <v>61</v>
      </c>
      <c r="AO107" s="246" t="s">
        <v>61</v>
      </c>
      <c r="AP107" s="246" t="s">
        <v>61</v>
      </c>
      <c r="AQ107" s="246" t="s">
        <v>61</v>
      </c>
      <c r="AR107" s="246" t="s">
        <v>61</v>
      </c>
      <c r="AS107" s="246" t="s">
        <v>61</v>
      </c>
      <c r="AT107" s="246" t="s">
        <v>61</v>
      </c>
      <c r="AU107" s="246" t="s">
        <v>61</v>
      </c>
      <c r="AV107" s="246" t="s">
        <v>61</v>
      </c>
      <c r="AW107" s="246" t="s">
        <v>60</v>
      </c>
      <c r="AX107" s="246" t="s">
        <v>60</v>
      </c>
    </row>
    <row r="108" spans="2:50" s="100" customFormat="1" ht="12.75" x14ac:dyDescent="0.2">
      <c r="B108" s="83" t="s">
        <v>279</v>
      </c>
      <c r="C108" s="105"/>
      <c r="D108" s="196">
        <f t="shared" si="20"/>
        <v>0</v>
      </c>
      <c r="E108" s="250"/>
      <c r="F108" s="192"/>
      <c r="G108" s="263"/>
      <c r="H108" s="108">
        <f t="shared" si="21"/>
        <v>0</v>
      </c>
      <c r="I108" s="108"/>
      <c r="J108" s="250"/>
      <c r="K108" s="375"/>
      <c r="L108" s="196">
        <f>IFERROR(K108/$AC$1,0)</f>
        <v>0</v>
      </c>
      <c r="M108" s="210"/>
      <c r="N108" s="366"/>
      <c r="O108" s="210"/>
      <c r="P108" s="375"/>
      <c r="Q108" s="196">
        <f t="shared" si="22"/>
        <v>0</v>
      </c>
      <c r="R108" s="210"/>
      <c r="S108" s="366"/>
      <c r="T108" s="250"/>
      <c r="U108" s="266"/>
      <c r="W108" s="108">
        <f t="shared" si="10"/>
        <v>0</v>
      </c>
      <c r="AG108" s="245" t="s">
        <v>60</v>
      </c>
      <c r="AH108" s="246" t="s">
        <v>60</v>
      </c>
      <c r="AI108" s="246" t="s">
        <v>61</v>
      </c>
      <c r="AJ108" s="246" t="s">
        <v>60</v>
      </c>
      <c r="AK108" s="246" t="s">
        <v>61</v>
      </c>
      <c r="AL108" s="246" t="s">
        <v>61</v>
      </c>
      <c r="AM108" s="246" t="s">
        <v>61</v>
      </c>
      <c r="AN108" s="246" t="s">
        <v>61</v>
      </c>
      <c r="AO108" s="246" t="s">
        <v>60</v>
      </c>
      <c r="AP108" s="246" t="s">
        <v>61</v>
      </c>
      <c r="AQ108" s="246" t="s">
        <v>61</v>
      </c>
      <c r="AR108" s="246" t="s">
        <v>61</v>
      </c>
      <c r="AS108" s="246" t="s">
        <v>61</v>
      </c>
      <c r="AT108" s="246" t="s">
        <v>61</v>
      </c>
      <c r="AU108" s="246" t="s">
        <v>61</v>
      </c>
      <c r="AV108" s="246" t="s">
        <v>61</v>
      </c>
      <c r="AW108" s="246" t="s">
        <v>60</v>
      </c>
      <c r="AX108" s="246" t="s">
        <v>60</v>
      </c>
    </row>
    <row r="109" spans="2:50" s="100" customFormat="1" ht="12.75" x14ac:dyDescent="0.2">
      <c r="B109" s="83" t="s">
        <v>280</v>
      </c>
      <c r="C109" s="105"/>
      <c r="D109" s="196">
        <f t="shared" si="20"/>
        <v>0</v>
      </c>
      <c r="E109" s="250"/>
      <c r="F109" s="192"/>
      <c r="G109" s="263"/>
      <c r="H109" s="108">
        <f t="shared" si="21"/>
        <v>0</v>
      </c>
      <c r="I109" s="108"/>
      <c r="J109" s="250"/>
      <c r="K109" s="375"/>
      <c r="L109" s="196">
        <f>IFERROR(K109/$AC$1,0)</f>
        <v>0</v>
      </c>
      <c r="M109" s="210"/>
      <c r="N109" s="366"/>
      <c r="O109" s="210"/>
      <c r="P109" s="375"/>
      <c r="Q109" s="196">
        <f t="shared" si="22"/>
        <v>0</v>
      </c>
      <c r="R109" s="210"/>
      <c r="S109" s="366"/>
      <c r="T109" s="250"/>
      <c r="U109" s="266"/>
      <c r="W109" s="108">
        <f t="shared" si="10"/>
        <v>0</v>
      </c>
      <c r="AG109" s="245" t="s">
        <v>60</v>
      </c>
      <c r="AH109" s="246" t="s">
        <v>60</v>
      </c>
      <c r="AI109" s="246" t="s">
        <v>61</v>
      </c>
      <c r="AJ109" s="246" t="s">
        <v>60</v>
      </c>
      <c r="AK109" s="246" t="s">
        <v>61</v>
      </c>
      <c r="AL109" s="246" t="s">
        <v>61</v>
      </c>
      <c r="AM109" s="246" t="s">
        <v>61</v>
      </c>
      <c r="AN109" s="246" t="s">
        <v>61</v>
      </c>
      <c r="AO109" s="246" t="s">
        <v>61</v>
      </c>
      <c r="AP109" s="246" t="s">
        <v>60</v>
      </c>
      <c r="AQ109" s="246" t="s">
        <v>61</v>
      </c>
      <c r="AR109" s="246" t="s">
        <v>61</v>
      </c>
      <c r="AS109" s="246" t="s">
        <v>61</v>
      </c>
      <c r="AT109" s="246" t="s">
        <v>61</v>
      </c>
      <c r="AU109" s="246" t="s">
        <v>61</v>
      </c>
      <c r="AV109" s="246" t="s">
        <v>61</v>
      </c>
      <c r="AW109" s="246" t="s">
        <v>61</v>
      </c>
      <c r="AX109" s="246" t="s">
        <v>61</v>
      </c>
    </row>
    <row r="110" spans="2:50" s="100" customFormat="1" ht="12.75" x14ac:dyDescent="0.2">
      <c r="B110" s="83" t="s">
        <v>281</v>
      </c>
      <c r="C110" s="105"/>
      <c r="D110" s="196">
        <f t="shared" si="20"/>
        <v>0</v>
      </c>
      <c r="E110" s="250"/>
      <c r="F110" s="192"/>
      <c r="G110" s="263"/>
      <c r="H110" s="108">
        <f t="shared" si="21"/>
        <v>0</v>
      </c>
      <c r="I110" s="108"/>
      <c r="J110" s="250"/>
      <c r="K110" s="210"/>
      <c r="L110" s="210"/>
      <c r="M110" s="210"/>
      <c r="N110" s="210"/>
      <c r="O110" s="210"/>
      <c r="P110" s="210"/>
      <c r="Q110" s="210"/>
      <c r="R110" s="210"/>
      <c r="S110" s="210"/>
      <c r="T110" s="250"/>
      <c r="U110" s="266"/>
      <c r="W110" s="108">
        <f t="shared" si="10"/>
        <v>0</v>
      </c>
      <c r="AG110" s="245" t="s">
        <v>60</v>
      </c>
      <c r="AH110" s="246" t="s">
        <v>61</v>
      </c>
      <c r="AI110" s="246" t="s">
        <v>61</v>
      </c>
      <c r="AJ110" s="246" t="s">
        <v>60</v>
      </c>
      <c r="AK110" s="246" t="s">
        <v>61</v>
      </c>
      <c r="AL110" s="246" t="s">
        <v>61</v>
      </c>
      <c r="AM110" s="246" t="s">
        <v>61</v>
      </c>
      <c r="AN110" s="246" t="s">
        <v>61</v>
      </c>
      <c r="AO110" s="246" t="s">
        <v>61</v>
      </c>
      <c r="AP110" s="246" t="s">
        <v>61</v>
      </c>
      <c r="AQ110" s="246" t="s">
        <v>61</v>
      </c>
      <c r="AR110" s="246" t="s">
        <v>61</v>
      </c>
      <c r="AS110" s="246" t="s">
        <v>61</v>
      </c>
      <c r="AT110" s="246" t="s">
        <v>61</v>
      </c>
      <c r="AU110" s="246" t="s">
        <v>61</v>
      </c>
      <c r="AV110" s="246" t="s">
        <v>61</v>
      </c>
      <c r="AW110" s="246" t="s">
        <v>61</v>
      </c>
      <c r="AX110" s="246" t="s">
        <v>61</v>
      </c>
    </row>
    <row r="111" spans="2:50" s="100" customFormat="1" ht="12.75" hidden="1" x14ac:dyDescent="0.2">
      <c r="B111" s="82" t="s">
        <v>282</v>
      </c>
      <c r="C111" s="375"/>
      <c r="D111" s="196">
        <f t="shared" si="20"/>
        <v>0</v>
      </c>
      <c r="E111" s="250"/>
      <c r="F111" s="379"/>
      <c r="G111" s="263"/>
      <c r="H111" s="108">
        <f t="shared" si="21"/>
        <v>0</v>
      </c>
      <c r="I111" s="108"/>
      <c r="J111" s="250"/>
      <c r="K111" s="209"/>
      <c r="L111" s="210"/>
      <c r="M111" s="209"/>
      <c r="N111" s="209"/>
      <c r="O111" s="209"/>
      <c r="P111" s="209"/>
      <c r="Q111" s="210"/>
      <c r="R111" s="209"/>
      <c r="S111" s="209"/>
      <c r="T111" s="250"/>
      <c r="U111" s="392"/>
      <c r="W111" s="108">
        <f t="shared" si="10"/>
        <v>0</v>
      </c>
      <c r="AG111" s="245" t="s">
        <v>61</v>
      </c>
      <c r="AH111" s="246" t="s">
        <v>61</v>
      </c>
      <c r="AI111" s="246" t="s">
        <v>61</v>
      </c>
      <c r="AJ111" s="246" t="s">
        <v>60</v>
      </c>
      <c r="AK111" s="246" t="s">
        <v>61</v>
      </c>
      <c r="AL111" s="246" t="s">
        <v>61</v>
      </c>
      <c r="AM111" s="246" t="s">
        <v>61</v>
      </c>
      <c r="AN111" s="246" t="s">
        <v>61</v>
      </c>
      <c r="AO111" s="246" t="s">
        <v>61</v>
      </c>
      <c r="AP111" s="246" t="s">
        <v>61</v>
      </c>
      <c r="AQ111" s="246" t="s">
        <v>61</v>
      </c>
      <c r="AR111" s="246" t="s">
        <v>61</v>
      </c>
      <c r="AS111" s="246" t="s">
        <v>61</v>
      </c>
      <c r="AT111" s="246" t="s">
        <v>61</v>
      </c>
      <c r="AU111" s="246" t="s">
        <v>61</v>
      </c>
      <c r="AV111" s="246" t="s">
        <v>61</v>
      </c>
      <c r="AW111" s="246" t="s">
        <v>60</v>
      </c>
      <c r="AX111" s="246" t="s">
        <v>60</v>
      </c>
    </row>
    <row r="112" spans="2:50" s="100" customFormat="1" ht="13.5" thickBot="1" x14ac:dyDescent="0.25">
      <c r="B112" s="83" t="s">
        <v>141</v>
      </c>
      <c r="C112" s="105"/>
      <c r="D112" s="196">
        <f t="shared" si="20"/>
        <v>0</v>
      </c>
      <c r="E112" s="250"/>
      <c r="F112" s="192"/>
      <c r="G112" s="263"/>
      <c r="H112" s="108">
        <f t="shared" si="21"/>
        <v>0</v>
      </c>
      <c r="I112" s="108"/>
      <c r="J112" s="250"/>
      <c r="K112" s="377"/>
      <c r="L112" s="200">
        <f>IFERROR(K112/$AC$1,0)</f>
        <v>0</v>
      </c>
      <c r="M112" s="210"/>
      <c r="N112" s="398"/>
      <c r="O112" s="210"/>
      <c r="P112" s="400"/>
      <c r="Q112" s="197">
        <f>IFERROR(P112/$AC$1,0)</f>
        <v>0</v>
      </c>
      <c r="R112" s="210"/>
      <c r="S112" s="401"/>
      <c r="T112" s="250"/>
      <c r="U112" s="266"/>
      <c r="W112" s="108">
        <f t="shared" si="10"/>
        <v>0</v>
      </c>
      <c r="AG112" s="245" t="s">
        <v>60</v>
      </c>
      <c r="AH112" s="246" t="s">
        <v>60</v>
      </c>
      <c r="AI112" s="246" t="s">
        <v>60</v>
      </c>
      <c r="AJ112" s="246" t="s">
        <v>60</v>
      </c>
      <c r="AK112" s="246" t="s">
        <v>61</v>
      </c>
      <c r="AL112" s="246" t="s">
        <v>61</v>
      </c>
      <c r="AM112" s="246" t="s">
        <v>60</v>
      </c>
      <c r="AN112" s="246" t="s">
        <v>60</v>
      </c>
      <c r="AO112" s="246" t="s">
        <v>60</v>
      </c>
      <c r="AP112" s="246" t="s">
        <v>60</v>
      </c>
      <c r="AQ112" s="246" t="s">
        <v>60</v>
      </c>
      <c r="AR112" s="246" t="s">
        <v>60</v>
      </c>
      <c r="AS112" s="246" t="s">
        <v>61</v>
      </c>
      <c r="AT112" s="246" t="s">
        <v>61</v>
      </c>
      <c r="AU112" s="246" t="s">
        <v>61</v>
      </c>
      <c r="AV112" s="246" t="s">
        <v>61</v>
      </c>
      <c r="AW112" s="246" t="s">
        <v>60</v>
      </c>
      <c r="AX112" s="246" t="s">
        <v>60</v>
      </c>
    </row>
    <row r="113" spans="2:50" s="100" customFormat="1" ht="12.75" x14ac:dyDescent="0.2">
      <c r="B113" s="83" t="s">
        <v>62</v>
      </c>
      <c r="C113" s="105"/>
      <c r="D113" s="196">
        <f t="shared" si="20"/>
        <v>0</v>
      </c>
      <c r="E113" s="250"/>
      <c r="F113" s="192"/>
      <c r="G113" s="263"/>
      <c r="H113" s="108"/>
      <c r="I113" s="108">
        <f>F113</f>
        <v>0</v>
      </c>
      <c r="J113" s="250"/>
      <c r="K113" s="210"/>
      <c r="L113" s="210"/>
      <c r="M113" s="210"/>
      <c r="N113" s="210"/>
      <c r="O113" s="210"/>
      <c r="P113" s="210"/>
      <c r="Q113" s="210"/>
      <c r="R113" s="210"/>
      <c r="S113" s="210"/>
      <c r="T113" s="250"/>
      <c r="U113" s="266"/>
      <c r="W113" s="108">
        <f t="shared" si="10"/>
        <v>0</v>
      </c>
      <c r="AG113" s="245" t="s">
        <v>60</v>
      </c>
      <c r="AH113" s="246" t="s">
        <v>61</v>
      </c>
      <c r="AI113" s="246" t="s">
        <v>61</v>
      </c>
      <c r="AJ113" s="246" t="s">
        <v>61</v>
      </c>
      <c r="AK113" s="246" t="s">
        <v>61</v>
      </c>
      <c r="AL113" s="246" t="s">
        <v>61</v>
      </c>
      <c r="AM113" s="246" t="s">
        <v>61</v>
      </c>
      <c r="AN113" s="246" t="s">
        <v>61</v>
      </c>
      <c r="AO113" s="246" t="s">
        <v>60</v>
      </c>
      <c r="AP113" s="246" t="s">
        <v>61</v>
      </c>
      <c r="AQ113" s="246" t="s">
        <v>60</v>
      </c>
      <c r="AR113" s="246" t="s">
        <v>61</v>
      </c>
      <c r="AS113" s="246" t="s">
        <v>60</v>
      </c>
      <c r="AT113" s="246" t="s">
        <v>61</v>
      </c>
      <c r="AU113" s="246" t="s">
        <v>61</v>
      </c>
      <c r="AV113" s="246" t="s">
        <v>61</v>
      </c>
      <c r="AW113" s="246" t="s">
        <v>60</v>
      </c>
      <c r="AX113" s="246" t="s">
        <v>60</v>
      </c>
    </row>
    <row r="114" spans="2:50" s="100" customFormat="1" ht="12.75" x14ac:dyDescent="0.2">
      <c r="B114" s="82" t="s">
        <v>81</v>
      </c>
      <c r="C114" s="105"/>
      <c r="D114" s="196">
        <f t="shared" si="20"/>
        <v>0</v>
      </c>
      <c r="E114" s="250"/>
      <c r="F114" s="192"/>
      <c r="G114" s="263"/>
      <c r="H114" s="108"/>
      <c r="I114" s="108">
        <f t="shared" ref="I114:I135" si="23">F114</f>
        <v>0</v>
      </c>
      <c r="J114" s="250"/>
      <c r="K114" s="210"/>
      <c r="L114" s="210"/>
      <c r="M114" s="210"/>
      <c r="N114" s="210"/>
      <c r="O114" s="210"/>
      <c r="P114" s="210"/>
      <c r="Q114" s="210"/>
      <c r="R114" s="210"/>
      <c r="S114" s="210"/>
      <c r="T114" s="250"/>
      <c r="U114" s="266"/>
      <c r="W114" s="108">
        <f t="shared" si="10"/>
        <v>0</v>
      </c>
      <c r="AG114" s="245" t="s">
        <v>60</v>
      </c>
      <c r="AH114" s="246" t="s">
        <v>61</v>
      </c>
      <c r="AI114" s="246" t="s">
        <v>61</v>
      </c>
      <c r="AJ114" s="246" t="s">
        <v>61</v>
      </c>
      <c r="AK114" s="246" t="s">
        <v>61</v>
      </c>
      <c r="AL114" s="246" t="s">
        <v>61</v>
      </c>
      <c r="AM114" s="246" t="s">
        <v>61</v>
      </c>
      <c r="AN114" s="246" t="s">
        <v>61</v>
      </c>
      <c r="AO114" s="246" t="s">
        <v>60</v>
      </c>
      <c r="AP114" s="246" t="s">
        <v>61</v>
      </c>
      <c r="AQ114" s="246" t="s">
        <v>60</v>
      </c>
      <c r="AR114" s="246" t="s">
        <v>61</v>
      </c>
      <c r="AS114" s="246" t="s">
        <v>61</v>
      </c>
      <c r="AT114" s="246" t="s">
        <v>61</v>
      </c>
      <c r="AU114" s="246" t="s">
        <v>61</v>
      </c>
      <c r="AV114" s="246" t="s">
        <v>61</v>
      </c>
      <c r="AW114" s="246" t="s">
        <v>60</v>
      </c>
      <c r="AX114" s="246" t="s">
        <v>60</v>
      </c>
    </row>
    <row r="115" spans="2:50" s="100" customFormat="1" ht="12.75" hidden="1" x14ac:dyDescent="0.2">
      <c r="B115" s="82" t="s">
        <v>65</v>
      </c>
      <c r="C115" s="375"/>
      <c r="D115" s="196">
        <f t="shared" si="20"/>
        <v>0</v>
      </c>
      <c r="E115" s="250"/>
      <c r="F115" s="379"/>
      <c r="G115" s="263"/>
      <c r="H115" s="108"/>
      <c r="I115" s="108">
        <f t="shared" si="23"/>
        <v>0</v>
      </c>
      <c r="J115" s="250"/>
      <c r="K115" s="209"/>
      <c r="L115" s="210"/>
      <c r="M115" s="209"/>
      <c r="N115" s="209"/>
      <c r="O115" s="209"/>
      <c r="P115" s="209"/>
      <c r="Q115" s="210"/>
      <c r="R115" s="209"/>
      <c r="S115" s="209"/>
      <c r="T115" s="250"/>
      <c r="U115" s="392"/>
      <c r="W115" s="108">
        <f t="shared" si="10"/>
        <v>0</v>
      </c>
      <c r="AG115" s="245" t="s">
        <v>61</v>
      </c>
      <c r="AH115" s="246" t="s">
        <v>60</v>
      </c>
      <c r="AI115" s="246" t="s">
        <v>61</v>
      </c>
      <c r="AJ115" s="246" t="s">
        <v>61</v>
      </c>
      <c r="AK115" s="246" t="s">
        <v>61</v>
      </c>
      <c r="AL115" s="246" t="s">
        <v>61</v>
      </c>
      <c r="AM115" s="246" t="s">
        <v>61</v>
      </c>
      <c r="AN115" s="246" t="s">
        <v>61</v>
      </c>
      <c r="AO115" s="246" t="s">
        <v>61</v>
      </c>
      <c r="AP115" s="246" t="s">
        <v>61</v>
      </c>
      <c r="AQ115" s="246" t="s">
        <v>61</v>
      </c>
      <c r="AR115" s="246" t="s">
        <v>61</v>
      </c>
      <c r="AS115" s="246" t="s">
        <v>61</v>
      </c>
      <c r="AT115" s="246" t="s">
        <v>61</v>
      </c>
      <c r="AU115" s="246" t="s">
        <v>61</v>
      </c>
      <c r="AV115" s="246" t="s">
        <v>61</v>
      </c>
      <c r="AW115" s="246" t="s">
        <v>61</v>
      </c>
      <c r="AX115" s="246" t="s">
        <v>61</v>
      </c>
    </row>
    <row r="116" spans="2:50" s="100" customFormat="1" ht="12.75" hidden="1" x14ac:dyDescent="0.2">
      <c r="B116" s="82" t="s">
        <v>47</v>
      </c>
      <c r="C116" s="375"/>
      <c r="D116" s="196">
        <f t="shared" si="20"/>
        <v>0</v>
      </c>
      <c r="E116" s="250"/>
      <c r="F116" s="379"/>
      <c r="G116" s="263"/>
      <c r="H116" s="108"/>
      <c r="I116" s="108">
        <f t="shared" si="23"/>
        <v>0</v>
      </c>
      <c r="J116" s="250"/>
      <c r="K116" s="209"/>
      <c r="L116" s="209"/>
      <c r="M116" s="209"/>
      <c r="N116" s="209"/>
      <c r="O116" s="209"/>
      <c r="P116" s="209"/>
      <c r="Q116" s="210"/>
      <c r="R116" s="209"/>
      <c r="S116" s="209"/>
      <c r="T116" s="250"/>
      <c r="U116" s="392"/>
      <c r="W116" s="108">
        <f t="shared" si="10"/>
        <v>0</v>
      </c>
      <c r="AG116" s="245" t="s">
        <v>61</v>
      </c>
      <c r="AH116" s="246" t="s">
        <v>61</v>
      </c>
      <c r="AI116" s="246" t="s">
        <v>61</v>
      </c>
      <c r="AJ116" s="246" t="s">
        <v>61</v>
      </c>
      <c r="AK116" s="246" t="s">
        <v>61</v>
      </c>
      <c r="AL116" s="246" t="s">
        <v>61</v>
      </c>
      <c r="AM116" s="246" t="s">
        <v>61</v>
      </c>
      <c r="AN116" s="246" t="s">
        <v>61</v>
      </c>
      <c r="AO116" s="246" t="s">
        <v>61</v>
      </c>
      <c r="AP116" s="246" t="s">
        <v>61</v>
      </c>
      <c r="AQ116" s="246" t="s">
        <v>61</v>
      </c>
      <c r="AR116" s="246" t="s">
        <v>61</v>
      </c>
      <c r="AS116" s="246" t="s">
        <v>61</v>
      </c>
      <c r="AT116" s="246" t="s">
        <v>61</v>
      </c>
      <c r="AU116" s="246" t="s">
        <v>61</v>
      </c>
      <c r="AV116" s="246" t="s">
        <v>61</v>
      </c>
      <c r="AW116" s="246" t="s">
        <v>61</v>
      </c>
      <c r="AX116" s="246" t="s">
        <v>61</v>
      </c>
    </row>
    <row r="117" spans="2:50" s="100" customFormat="1" ht="12.75" x14ac:dyDescent="0.2">
      <c r="B117" s="82" t="s">
        <v>52</v>
      </c>
      <c r="C117" s="105"/>
      <c r="D117" s="196">
        <f t="shared" si="20"/>
        <v>0</v>
      </c>
      <c r="E117" s="250"/>
      <c r="F117" s="192"/>
      <c r="G117" s="263"/>
      <c r="H117" s="108"/>
      <c r="I117" s="108">
        <f t="shared" si="23"/>
        <v>0</v>
      </c>
      <c r="J117" s="250"/>
      <c r="K117" s="210"/>
      <c r="L117" s="210"/>
      <c r="M117" s="210"/>
      <c r="N117" s="210"/>
      <c r="O117" s="210"/>
      <c r="P117" s="210"/>
      <c r="Q117" s="210"/>
      <c r="R117" s="210"/>
      <c r="S117" s="210"/>
      <c r="T117" s="250"/>
      <c r="U117" s="266"/>
      <c r="W117" s="108">
        <f t="shared" si="10"/>
        <v>0</v>
      </c>
      <c r="AG117" s="245" t="s">
        <v>60</v>
      </c>
      <c r="AH117" s="246" t="s">
        <v>60</v>
      </c>
      <c r="AI117" s="246" t="s">
        <v>61</v>
      </c>
      <c r="AJ117" s="246" t="s">
        <v>61</v>
      </c>
      <c r="AK117" s="246" t="s">
        <v>61</v>
      </c>
      <c r="AL117" s="246" t="s">
        <v>61</v>
      </c>
      <c r="AM117" s="246" t="s">
        <v>61</v>
      </c>
      <c r="AN117" s="246" t="s">
        <v>61</v>
      </c>
      <c r="AO117" s="246" t="s">
        <v>61</v>
      </c>
      <c r="AP117" s="246" t="s">
        <v>61</v>
      </c>
      <c r="AQ117" s="246" t="s">
        <v>61</v>
      </c>
      <c r="AR117" s="246" t="s">
        <v>61</v>
      </c>
      <c r="AS117" s="246" t="s">
        <v>61</v>
      </c>
      <c r="AT117" s="246" t="s">
        <v>61</v>
      </c>
      <c r="AU117" s="246" t="s">
        <v>61</v>
      </c>
      <c r="AV117" s="246" t="s">
        <v>61</v>
      </c>
      <c r="AW117" s="246" t="s">
        <v>60</v>
      </c>
      <c r="AX117" s="246" t="s">
        <v>60</v>
      </c>
    </row>
    <row r="118" spans="2:50" s="100" customFormat="1" ht="12.75" x14ac:dyDescent="0.2">
      <c r="B118" s="82" t="s">
        <v>63</v>
      </c>
      <c r="C118" s="105"/>
      <c r="D118" s="196">
        <f t="shared" ref="D118:D136" si="24">IFERROR(C118/$AC$1,0)</f>
        <v>0</v>
      </c>
      <c r="E118" s="250"/>
      <c r="F118" s="192"/>
      <c r="G118" s="263"/>
      <c r="H118" s="108"/>
      <c r="I118" s="108">
        <f t="shared" si="23"/>
        <v>0</v>
      </c>
      <c r="J118" s="250"/>
      <c r="K118" s="210"/>
      <c r="L118" s="210"/>
      <c r="M118" s="210"/>
      <c r="N118" s="210"/>
      <c r="O118" s="210"/>
      <c r="P118" s="210"/>
      <c r="Q118" s="210"/>
      <c r="R118" s="210"/>
      <c r="S118" s="210"/>
      <c r="T118" s="250"/>
      <c r="U118" s="266"/>
      <c r="W118" s="108">
        <f t="shared" si="10"/>
        <v>0</v>
      </c>
      <c r="AG118" s="245" t="s">
        <v>60</v>
      </c>
      <c r="AH118" s="246" t="s">
        <v>61</v>
      </c>
      <c r="AI118" s="246" t="s">
        <v>61</v>
      </c>
      <c r="AJ118" s="246" t="s">
        <v>61</v>
      </c>
      <c r="AK118" s="246" t="s">
        <v>61</v>
      </c>
      <c r="AL118" s="246" t="s">
        <v>61</v>
      </c>
      <c r="AM118" s="246" t="s">
        <v>61</v>
      </c>
      <c r="AN118" s="246" t="s">
        <v>61</v>
      </c>
      <c r="AO118" s="246" t="s">
        <v>60</v>
      </c>
      <c r="AP118" s="246" t="s">
        <v>61</v>
      </c>
      <c r="AQ118" s="246" t="s">
        <v>60</v>
      </c>
      <c r="AR118" s="246" t="s">
        <v>61</v>
      </c>
      <c r="AS118" s="246" t="s">
        <v>60</v>
      </c>
      <c r="AT118" s="246" t="s">
        <v>61</v>
      </c>
      <c r="AU118" s="246" t="s">
        <v>61</v>
      </c>
      <c r="AV118" s="246" t="s">
        <v>61</v>
      </c>
      <c r="AW118" s="246" t="s">
        <v>60</v>
      </c>
      <c r="AX118" s="246" t="s">
        <v>60</v>
      </c>
    </row>
    <row r="119" spans="2:50" s="100" customFormat="1" ht="12.75" x14ac:dyDescent="0.2">
      <c r="B119" s="82" t="s">
        <v>117</v>
      </c>
      <c r="C119" s="105"/>
      <c r="D119" s="196">
        <f t="shared" si="24"/>
        <v>0</v>
      </c>
      <c r="E119" s="250"/>
      <c r="F119" s="192"/>
      <c r="G119" s="263"/>
      <c r="H119" s="108"/>
      <c r="I119" s="108">
        <f t="shared" si="23"/>
        <v>0</v>
      </c>
      <c r="J119" s="250"/>
      <c r="K119" s="210"/>
      <c r="L119" s="210"/>
      <c r="M119" s="210"/>
      <c r="N119" s="210"/>
      <c r="O119" s="210"/>
      <c r="P119" s="210"/>
      <c r="Q119" s="210"/>
      <c r="R119" s="210"/>
      <c r="S119" s="210"/>
      <c r="T119" s="250"/>
      <c r="U119" s="266"/>
      <c r="W119" s="108">
        <f t="shared" si="10"/>
        <v>0</v>
      </c>
      <c r="AG119" s="245" t="s">
        <v>60</v>
      </c>
      <c r="AH119" s="246" t="s">
        <v>60</v>
      </c>
      <c r="AI119" s="246" t="s">
        <v>61</v>
      </c>
      <c r="AJ119" s="246" t="s">
        <v>61</v>
      </c>
      <c r="AK119" s="246" t="s">
        <v>61</v>
      </c>
      <c r="AL119" s="246" t="s">
        <v>61</v>
      </c>
      <c r="AM119" s="246" t="s">
        <v>61</v>
      </c>
      <c r="AN119" s="246" t="s">
        <v>61</v>
      </c>
      <c r="AO119" s="246" t="s">
        <v>60</v>
      </c>
      <c r="AP119" s="246" t="s">
        <v>60</v>
      </c>
      <c r="AQ119" s="246" t="s">
        <v>60</v>
      </c>
      <c r="AR119" s="246" t="s">
        <v>61</v>
      </c>
      <c r="AS119" s="246" t="s">
        <v>60</v>
      </c>
      <c r="AT119" s="246" t="s">
        <v>60</v>
      </c>
      <c r="AU119" s="246" t="s">
        <v>61</v>
      </c>
      <c r="AV119" s="246" t="s">
        <v>61</v>
      </c>
      <c r="AW119" s="246" t="s">
        <v>60</v>
      </c>
      <c r="AX119" s="246" t="s">
        <v>60</v>
      </c>
    </row>
    <row r="120" spans="2:50" s="100" customFormat="1" ht="12.75" hidden="1" x14ac:dyDescent="0.2">
      <c r="B120" s="82" t="s">
        <v>125</v>
      </c>
      <c r="C120" s="375"/>
      <c r="D120" s="196">
        <f t="shared" si="24"/>
        <v>0</v>
      </c>
      <c r="E120" s="250"/>
      <c r="F120" s="379"/>
      <c r="G120" s="263"/>
      <c r="H120" s="108"/>
      <c r="I120" s="108">
        <f t="shared" si="23"/>
        <v>0</v>
      </c>
      <c r="J120" s="250"/>
      <c r="K120" s="209"/>
      <c r="L120" s="209"/>
      <c r="M120" s="209"/>
      <c r="N120" s="209"/>
      <c r="O120" s="209"/>
      <c r="P120" s="209"/>
      <c r="Q120" s="209"/>
      <c r="R120" s="209"/>
      <c r="S120" s="209"/>
      <c r="T120" s="250"/>
      <c r="U120" s="392"/>
      <c r="W120" s="108">
        <f t="shared" si="10"/>
        <v>0</v>
      </c>
      <c r="AG120" s="245" t="s">
        <v>61</v>
      </c>
      <c r="AH120" s="246" t="s">
        <v>61</v>
      </c>
      <c r="AI120" s="246" t="s">
        <v>61</v>
      </c>
      <c r="AJ120" s="246" t="s">
        <v>61</v>
      </c>
      <c r="AK120" s="246" t="s">
        <v>61</v>
      </c>
      <c r="AL120" s="246" t="s">
        <v>61</v>
      </c>
      <c r="AM120" s="246" t="s">
        <v>61</v>
      </c>
      <c r="AN120" s="246" t="s">
        <v>61</v>
      </c>
      <c r="AO120" s="246" t="s">
        <v>61</v>
      </c>
      <c r="AP120" s="246" t="s">
        <v>61</v>
      </c>
      <c r="AQ120" s="246" t="s">
        <v>61</v>
      </c>
      <c r="AR120" s="246" t="s">
        <v>61</v>
      </c>
      <c r="AS120" s="246" t="s">
        <v>60</v>
      </c>
      <c r="AT120" s="246" t="s">
        <v>60</v>
      </c>
      <c r="AU120" s="246" t="s">
        <v>61</v>
      </c>
      <c r="AV120" s="246" t="s">
        <v>60</v>
      </c>
      <c r="AW120" s="246" t="s">
        <v>60</v>
      </c>
      <c r="AX120" s="246" t="s">
        <v>60</v>
      </c>
    </row>
    <row r="121" spans="2:50" s="100" customFormat="1" ht="12.75" x14ac:dyDescent="0.2">
      <c r="B121" s="82" t="s">
        <v>140</v>
      </c>
      <c r="C121" s="105"/>
      <c r="D121" s="196">
        <f t="shared" si="24"/>
        <v>0</v>
      </c>
      <c r="E121" s="250"/>
      <c r="F121" s="192"/>
      <c r="G121" s="263"/>
      <c r="H121" s="108"/>
      <c r="I121" s="108">
        <f t="shared" si="23"/>
        <v>0</v>
      </c>
      <c r="J121" s="250"/>
      <c r="K121" s="210"/>
      <c r="L121" s="210"/>
      <c r="M121" s="210"/>
      <c r="N121" s="210"/>
      <c r="O121" s="210"/>
      <c r="P121" s="210"/>
      <c r="Q121" s="210"/>
      <c r="R121" s="210"/>
      <c r="S121" s="210"/>
      <c r="T121" s="250"/>
      <c r="U121" s="266"/>
      <c r="W121" s="108">
        <f t="shared" si="10"/>
        <v>0</v>
      </c>
      <c r="AG121" s="245" t="s">
        <v>60</v>
      </c>
      <c r="AH121" s="246" t="s">
        <v>60</v>
      </c>
      <c r="AI121" s="246" t="s">
        <v>61</v>
      </c>
      <c r="AJ121" s="246" t="s">
        <v>60</v>
      </c>
      <c r="AK121" s="246" t="s">
        <v>61</v>
      </c>
      <c r="AL121" s="246" t="s">
        <v>61</v>
      </c>
      <c r="AM121" s="246" t="s">
        <v>61</v>
      </c>
      <c r="AN121" s="246" t="s">
        <v>61</v>
      </c>
      <c r="AO121" s="246" t="s">
        <v>60</v>
      </c>
      <c r="AP121" s="246" t="s">
        <v>60</v>
      </c>
      <c r="AQ121" s="246" t="s">
        <v>60</v>
      </c>
      <c r="AR121" s="246" t="s">
        <v>60</v>
      </c>
      <c r="AS121" s="246" t="s">
        <v>60</v>
      </c>
      <c r="AT121" s="246" t="s">
        <v>60</v>
      </c>
      <c r="AU121" s="246" t="s">
        <v>61</v>
      </c>
      <c r="AV121" s="246" t="s">
        <v>60</v>
      </c>
      <c r="AW121" s="246" t="s">
        <v>60</v>
      </c>
      <c r="AX121" s="246" t="s">
        <v>60</v>
      </c>
    </row>
    <row r="122" spans="2:50" s="100" customFormat="1" ht="12.75" x14ac:dyDescent="0.2">
      <c r="B122" s="82" t="s">
        <v>10</v>
      </c>
      <c r="C122" s="105"/>
      <c r="D122" s="196">
        <f t="shared" si="24"/>
        <v>0</v>
      </c>
      <c r="E122" s="250"/>
      <c r="F122" s="192"/>
      <c r="G122" s="263"/>
      <c r="H122" s="108"/>
      <c r="I122" s="108">
        <f t="shared" si="23"/>
        <v>0</v>
      </c>
      <c r="J122" s="250"/>
      <c r="K122" s="210"/>
      <c r="L122" s="210"/>
      <c r="M122" s="210"/>
      <c r="N122" s="210"/>
      <c r="O122" s="210"/>
      <c r="P122" s="210"/>
      <c r="Q122" s="210"/>
      <c r="R122" s="210"/>
      <c r="S122" s="210"/>
      <c r="T122" s="250"/>
      <c r="U122" s="266"/>
      <c r="W122" s="108">
        <f t="shared" si="10"/>
        <v>0</v>
      </c>
      <c r="AG122" s="245" t="s">
        <v>60</v>
      </c>
      <c r="AH122" s="246" t="s">
        <v>60</v>
      </c>
      <c r="AI122" s="246" t="s">
        <v>61</v>
      </c>
      <c r="AJ122" s="246" t="s">
        <v>61</v>
      </c>
      <c r="AK122" s="246" t="s">
        <v>61</v>
      </c>
      <c r="AL122" s="246" t="s">
        <v>61</v>
      </c>
      <c r="AM122" s="246" t="s">
        <v>61</v>
      </c>
      <c r="AN122" s="246" t="s">
        <v>61</v>
      </c>
      <c r="AO122" s="246" t="s">
        <v>60</v>
      </c>
      <c r="AP122" s="246" t="s">
        <v>60</v>
      </c>
      <c r="AQ122" s="246" t="s">
        <v>60</v>
      </c>
      <c r="AR122" s="246" t="s">
        <v>60</v>
      </c>
      <c r="AS122" s="246" t="s">
        <v>60</v>
      </c>
      <c r="AT122" s="246" t="s">
        <v>61</v>
      </c>
      <c r="AU122" s="246" t="s">
        <v>61</v>
      </c>
      <c r="AV122" s="246" t="s">
        <v>61</v>
      </c>
      <c r="AW122" s="246" t="s">
        <v>61</v>
      </c>
      <c r="AX122" s="246" t="s">
        <v>61</v>
      </c>
    </row>
    <row r="123" spans="2:50" s="100" customFormat="1" ht="12.75" x14ac:dyDescent="0.2">
      <c r="B123" s="83" t="s">
        <v>48</v>
      </c>
      <c r="C123" s="105"/>
      <c r="D123" s="196">
        <f t="shared" si="24"/>
        <v>0</v>
      </c>
      <c r="E123" s="250"/>
      <c r="F123" s="192"/>
      <c r="G123" s="263"/>
      <c r="H123" s="108"/>
      <c r="I123" s="108">
        <f t="shared" si="23"/>
        <v>0</v>
      </c>
      <c r="J123" s="250"/>
      <c r="K123" s="210"/>
      <c r="L123" s="210"/>
      <c r="M123" s="210"/>
      <c r="N123" s="210"/>
      <c r="O123" s="210"/>
      <c r="P123" s="126"/>
      <c r="Q123" s="126"/>
      <c r="R123" s="126"/>
      <c r="S123" s="126"/>
      <c r="T123" s="250"/>
      <c r="U123" s="266"/>
      <c r="W123" s="108">
        <f t="shared" si="10"/>
        <v>0</v>
      </c>
      <c r="AG123" s="245" t="s">
        <v>60</v>
      </c>
      <c r="AH123" s="246" t="s">
        <v>60</v>
      </c>
      <c r="AI123" s="246" t="s">
        <v>61</v>
      </c>
      <c r="AJ123" s="246" t="s">
        <v>61</v>
      </c>
      <c r="AK123" s="246" t="s">
        <v>61</v>
      </c>
      <c r="AL123" s="246" t="s">
        <v>61</v>
      </c>
      <c r="AM123" s="246" t="s">
        <v>61</v>
      </c>
      <c r="AN123" s="246" t="s">
        <v>61</v>
      </c>
      <c r="AO123" s="246" t="s">
        <v>61</v>
      </c>
      <c r="AP123" s="246" t="s">
        <v>60</v>
      </c>
      <c r="AQ123" s="246" t="s">
        <v>60</v>
      </c>
      <c r="AR123" s="246" t="s">
        <v>61</v>
      </c>
      <c r="AS123" s="246" t="s">
        <v>61</v>
      </c>
      <c r="AT123" s="246" t="s">
        <v>61</v>
      </c>
      <c r="AU123" s="246" t="s">
        <v>61</v>
      </c>
      <c r="AV123" s="246" t="s">
        <v>61</v>
      </c>
      <c r="AW123" s="246" t="s">
        <v>61</v>
      </c>
      <c r="AX123" s="246" t="s">
        <v>61</v>
      </c>
    </row>
    <row r="124" spans="2:50" s="100" customFormat="1" ht="12.75" x14ac:dyDescent="0.2">
      <c r="B124" s="82" t="s">
        <v>283</v>
      </c>
      <c r="C124" s="105"/>
      <c r="D124" s="196">
        <f t="shared" si="24"/>
        <v>0</v>
      </c>
      <c r="E124" s="250"/>
      <c r="F124" s="192"/>
      <c r="G124" s="263"/>
      <c r="H124" s="108"/>
      <c r="I124" s="108">
        <f t="shared" si="23"/>
        <v>0</v>
      </c>
      <c r="J124" s="250"/>
      <c r="K124" s="210"/>
      <c r="L124" s="210"/>
      <c r="M124" s="210"/>
      <c r="N124" s="210"/>
      <c r="O124" s="210"/>
      <c r="P124" s="126"/>
      <c r="Q124" s="126"/>
      <c r="R124" s="126"/>
      <c r="S124" s="126"/>
      <c r="T124" s="250"/>
      <c r="U124" s="266"/>
      <c r="W124" s="108">
        <f t="shared" si="10"/>
        <v>0</v>
      </c>
      <c r="AG124" s="245" t="s">
        <v>60</v>
      </c>
      <c r="AH124" s="246" t="s">
        <v>60</v>
      </c>
      <c r="AI124" s="246" t="s">
        <v>61</v>
      </c>
      <c r="AJ124" s="246" t="s">
        <v>60</v>
      </c>
      <c r="AK124" s="246" t="s">
        <v>61</v>
      </c>
      <c r="AL124" s="246" t="s">
        <v>61</v>
      </c>
      <c r="AM124" s="246" t="s">
        <v>61</v>
      </c>
      <c r="AN124" s="246" t="s">
        <v>61</v>
      </c>
      <c r="AO124" s="246" t="s">
        <v>60</v>
      </c>
      <c r="AP124" s="246" t="s">
        <v>60</v>
      </c>
      <c r="AQ124" s="246" t="s">
        <v>60</v>
      </c>
      <c r="AR124" s="246" t="s">
        <v>60</v>
      </c>
      <c r="AS124" s="246" t="s">
        <v>61</v>
      </c>
      <c r="AT124" s="246" t="s">
        <v>61</v>
      </c>
      <c r="AU124" s="246" t="s">
        <v>61</v>
      </c>
      <c r="AV124" s="246" t="s">
        <v>60</v>
      </c>
      <c r="AW124" s="246" t="s">
        <v>61</v>
      </c>
      <c r="AX124" s="246" t="s">
        <v>61</v>
      </c>
    </row>
    <row r="125" spans="2:50" s="100" customFormat="1" ht="12.75" hidden="1" x14ac:dyDescent="0.2">
      <c r="B125" s="82" t="s">
        <v>64</v>
      </c>
      <c r="C125" s="375"/>
      <c r="D125" s="196">
        <f t="shared" si="24"/>
        <v>0</v>
      </c>
      <c r="E125" s="250"/>
      <c r="F125" s="379"/>
      <c r="G125" s="263"/>
      <c r="H125" s="108"/>
      <c r="I125" s="108">
        <f t="shared" si="23"/>
        <v>0</v>
      </c>
      <c r="J125" s="250"/>
      <c r="K125" s="209"/>
      <c r="L125" s="209"/>
      <c r="M125" s="209"/>
      <c r="N125" s="209"/>
      <c r="O125" s="209"/>
      <c r="P125" s="209"/>
      <c r="Q125" s="209"/>
      <c r="R125" s="209"/>
      <c r="S125" s="209"/>
      <c r="T125" s="250"/>
      <c r="U125" s="392"/>
      <c r="W125" s="108">
        <f t="shared" si="10"/>
        <v>0</v>
      </c>
      <c r="AG125" s="245" t="s">
        <v>61</v>
      </c>
      <c r="AH125" s="246" t="s">
        <v>61</v>
      </c>
      <c r="AI125" s="246" t="s">
        <v>61</v>
      </c>
      <c r="AJ125" s="246" t="s">
        <v>61</v>
      </c>
      <c r="AK125" s="246" t="s">
        <v>61</v>
      </c>
      <c r="AL125" s="246" t="s">
        <v>61</v>
      </c>
      <c r="AM125" s="246" t="s">
        <v>61</v>
      </c>
      <c r="AN125" s="246" t="s">
        <v>61</v>
      </c>
      <c r="AO125" s="246" t="s">
        <v>60</v>
      </c>
      <c r="AP125" s="246" t="s">
        <v>61</v>
      </c>
      <c r="AQ125" s="246" t="s">
        <v>61</v>
      </c>
      <c r="AR125" s="246" t="s">
        <v>61</v>
      </c>
      <c r="AS125" s="246" t="s">
        <v>60</v>
      </c>
      <c r="AT125" s="246" t="s">
        <v>61</v>
      </c>
      <c r="AU125" s="246" t="s">
        <v>61</v>
      </c>
      <c r="AV125" s="246" t="s">
        <v>61</v>
      </c>
      <c r="AW125" s="246" t="s">
        <v>61</v>
      </c>
      <c r="AX125" s="246" t="s">
        <v>61</v>
      </c>
    </row>
    <row r="126" spans="2:50" s="100" customFormat="1" ht="12.75" x14ac:dyDescent="0.2">
      <c r="B126" s="82" t="s">
        <v>144</v>
      </c>
      <c r="C126" s="105"/>
      <c r="D126" s="196">
        <f t="shared" si="24"/>
        <v>0</v>
      </c>
      <c r="E126" s="250"/>
      <c r="F126" s="192"/>
      <c r="G126" s="263"/>
      <c r="H126" s="108"/>
      <c r="I126" s="108">
        <f t="shared" si="23"/>
        <v>0</v>
      </c>
      <c r="J126" s="250"/>
      <c r="K126" s="210"/>
      <c r="L126" s="210"/>
      <c r="M126" s="210"/>
      <c r="N126" s="210"/>
      <c r="O126" s="210"/>
      <c r="P126" s="126"/>
      <c r="Q126" s="126"/>
      <c r="R126" s="126"/>
      <c r="S126" s="126"/>
      <c r="T126" s="250"/>
      <c r="U126" s="266"/>
      <c r="W126" s="108">
        <f t="shared" si="10"/>
        <v>0</v>
      </c>
      <c r="AG126" s="245" t="s">
        <v>60</v>
      </c>
      <c r="AH126" s="246" t="s">
        <v>60</v>
      </c>
      <c r="AI126" s="246" t="s">
        <v>61</v>
      </c>
      <c r="AJ126" s="246" t="s">
        <v>61</v>
      </c>
      <c r="AK126" s="246" t="s">
        <v>61</v>
      </c>
      <c r="AL126" s="246" t="s">
        <v>61</v>
      </c>
      <c r="AM126" s="246" t="s">
        <v>61</v>
      </c>
      <c r="AN126" s="246" t="s">
        <v>61</v>
      </c>
      <c r="AO126" s="246" t="s">
        <v>61</v>
      </c>
      <c r="AP126" s="246" t="s">
        <v>60</v>
      </c>
      <c r="AQ126" s="246" t="s">
        <v>60</v>
      </c>
      <c r="AR126" s="246" t="s">
        <v>61</v>
      </c>
      <c r="AS126" s="246" t="s">
        <v>61</v>
      </c>
      <c r="AT126" s="246" t="s">
        <v>61</v>
      </c>
      <c r="AU126" s="246" t="s">
        <v>61</v>
      </c>
      <c r="AV126" s="246" t="s">
        <v>61</v>
      </c>
      <c r="AW126" s="246" t="s">
        <v>61</v>
      </c>
      <c r="AX126" s="246" t="s">
        <v>61</v>
      </c>
    </row>
    <row r="127" spans="2:50" s="100" customFormat="1" ht="12.75" hidden="1" x14ac:dyDescent="0.2">
      <c r="B127" s="82" t="s">
        <v>284</v>
      </c>
      <c r="C127" s="375"/>
      <c r="D127" s="196">
        <f t="shared" si="24"/>
        <v>0</v>
      </c>
      <c r="E127" s="250"/>
      <c r="F127" s="379"/>
      <c r="G127" s="263"/>
      <c r="H127" s="108">
        <f>F127</f>
        <v>0</v>
      </c>
      <c r="I127" s="108"/>
      <c r="J127" s="250"/>
      <c r="K127" s="209"/>
      <c r="L127" s="209"/>
      <c r="M127" s="209"/>
      <c r="N127" s="209"/>
      <c r="O127" s="209"/>
      <c r="P127" s="209"/>
      <c r="Q127" s="209"/>
      <c r="R127" s="209"/>
      <c r="S127" s="209"/>
      <c r="T127" s="250"/>
      <c r="U127" s="392"/>
      <c r="W127" s="108">
        <f t="shared" si="10"/>
        <v>0</v>
      </c>
      <c r="AG127" s="245" t="s">
        <v>61</v>
      </c>
      <c r="AH127" s="246" t="s">
        <v>61</v>
      </c>
      <c r="AI127" s="246" t="s">
        <v>61</v>
      </c>
      <c r="AJ127" s="246" t="s">
        <v>61</v>
      </c>
      <c r="AK127" s="246" t="s">
        <v>61</v>
      </c>
      <c r="AL127" s="246" t="s">
        <v>61</v>
      </c>
      <c r="AM127" s="246" t="s">
        <v>61</v>
      </c>
      <c r="AN127" s="246" t="s">
        <v>61</v>
      </c>
      <c r="AO127" s="246" t="s">
        <v>60</v>
      </c>
      <c r="AP127" s="246" t="s">
        <v>61</v>
      </c>
      <c r="AQ127" s="246" t="s">
        <v>61</v>
      </c>
      <c r="AR127" s="246" t="s">
        <v>61</v>
      </c>
      <c r="AS127" s="246" t="s">
        <v>60</v>
      </c>
      <c r="AT127" s="246" t="s">
        <v>61</v>
      </c>
      <c r="AU127" s="246" t="s">
        <v>61</v>
      </c>
      <c r="AV127" s="246" t="s">
        <v>61</v>
      </c>
      <c r="AW127" s="246" t="s">
        <v>61</v>
      </c>
      <c r="AX127" s="246" t="s">
        <v>61</v>
      </c>
    </row>
    <row r="128" spans="2:50" s="100" customFormat="1" ht="12.75" hidden="1" x14ac:dyDescent="0.2">
      <c r="B128" s="83" t="s">
        <v>285</v>
      </c>
      <c r="C128" s="375"/>
      <c r="D128" s="196">
        <f t="shared" si="24"/>
        <v>0</v>
      </c>
      <c r="E128" s="250"/>
      <c r="F128" s="379"/>
      <c r="G128" s="263"/>
      <c r="H128" s="108">
        <f t="shared" ref="H128:H131" si="25">F128</f>
        <v>0</v>
      </c>
      <c r="I128" s="108"/>
      <c r="J128" s="250"/>
      <c r="K128" s="209"/>
      <c r="L128" s="209"/>
      <c r="M128" s="209"/>
      <c r="N128" s="209"/>
      <c r="O128" s="209"/>
      <c r="P128" s="209"/>
      <c r="Q128" s="209"/>
      <c r="R128" s="209"/>
      <c r="S128" s="209"/>
      <c r="T128" s="250"/>
      <c r="U128" s="392"/>
      <c r="W128" s="108">
        <f t="shared" si="10"/>
        <v>0</v>
      </c>
      <c r="AG128" s="245" t="s">
        <v>61</v>
      </c>
      <c r="AH128" s="246" t="s">
        <v>61</v>
      </c>
      <c r="AI128" s="246" t="s">
        <v>61</v>
      </c>
      <c r="AJ128" s="246" t="s">
        <v>61</v>
      </c>
      <c r="AK128" s="246" t="s">
        <v>61</v>
      </c>
      <c r="AL128" s="246" t="s">
        <v>61</v>
      </c>
      <c r="AM128" s="246" t="s">
        <v>61</v>
      </c>
      <c r="AN128" s="246" t="s">
        <v>61</v>
      </c>
      <c r="AO128" s="246" t="s">
        <v>60</v>
      </c>
      <c r="AP128" s="246" t="s">
        <v>61</v>
      </c>
      <c r="AQ128" s="246" t="s">
        <v>61</v>
      </c>
      <c r="AR128" s="246" t="s">
        <v>61</v>
      </c>
      <c r="AS128" s="246" t="s">
        <v>61</v>
      </c>
      <c r="AT128" s="246" t="s">
        <v>61</v>
      </c>
      <c r="AU128" s="246" t="s">
        <v>61</v>
      </c>
      <c r="AV128" s="246" t="s">
        <v>61</v>
      </c>
      <c r="AW128" s="246" t="s">
        <v>61</v>
      </c>
      <c r="AX128" s="246" t="s">
        <v>61</v>
      </c>
    </row>
    <row r="129" spans="1:100" s="100" customFormat="1" ht="12.75" hidden="1" x14ac:dyDescent="0.2">
      <c r="B129" s="82" t="s">
        <v>286</v>
      </c>
      <c r="C129" s="375"/>
      <c r="D129" s="196">
        <f t="shared" si="24"/>
        <v>0</v>
      </c>
      <c r="E129" s="250"/>
      <c r="F129" s="379"/>
      <c r="G129" s="263"/>
      <c r="H129" s="108">
        <f t="shared" si="25"/>
        <v>0</v>
      </c>
      <c r="I129" s="108"/>
      <c r="J129" s="250"/>
      <c r="K129" s="209"/>
      <c r="L129" s="209"/>
      <c r="M129" s="209"/>
      <c r="N129" s="209"/>
      <c r="O129" s="209"/>
      <c r="P129" s="209"/>
      <c r="Q129" s="209"/>
      <c r="R129" s="209"/>
      <c r="S129" s="209"/>
      <c r="T129" s="250"/>
      <c r="U129" s="392"/>
      <c r="W129" s="108">
        <f t="shared" si="10"/>
        <v>0</v>
      </c>
      <c r="AG129" s="245" t="s">
        <v>61</v>
      </c>
      <c r="AH129" s="246" t="s">
        <v>61</v>
      </c>
      <c r="AI129" s="246" t="s">
        <v>61</v>
      </c>
      <c r="AJ129" s="246" t="s">
        <v>61</v>
      </c>
      <c r="AK129" s="246" t="s">
        <v>61</v>
      </c>
      <c r="AL129" s="246" t="s">
        <v>61</v>
      </c>
      <c r="AM129" s="246" t="s">
        <v>61</v>
      </c>
      <c r="AN129" s="246" t="s">
        <v>61</v>
      </c>
      <c r="AO129" s="246" t="s">
        <v>60</v>
      </c>
      <c r="AP129" s="246" t="s">
        <v>61</v>
      </c>
      <c r="AQ129" s="246" t="s">
        <v>61</v>
      </c>
      <c r="AR129" s="246" t="s">
        <v>61</v>
      </c>
      <c r="AS129" s="246" t="s">
        <v>60</v>
      </c>
      <c r="AT129" s="246" t="s">
        <v>61</v>
      </c>
      <c r="AU129" s="246" t="s">
        <v>61</v>
      </c>
      <c r="AV129" s="246" t="s">
        <v>61</v>
      </c>
      <c r="AW129" s="246" t="s">
        <v>61</v>
      </c>
      <c r="AX129" s="246" t="s">
        <v>61</v>
      </c>
    </row>
    <row r="130" spans="1:100" s="100" customFormat="1" ht="12.75" hidden="1" x14ac:dyDescent="0.2">
      <c r="B130" s="83" t="s">
        <v>287</v>
      </c>
      <c r="C130" s="375"/>
      <c r="D130" s="196">
        <f t="shared" si="24"/>
        <v>0</v>
      </c>
      <c r="E130" s="250"/>
      <c r="F130" s="379"/>
      <c r="G130" s="263"/>
      <c r="H130" s="108">
        <f t="shared" si="25"/>
        <v>0</v>
      </c>
      <c r="I130" s="108"/>
      <c r="J130" s="250"/>
      <c r="K130" s="209"/>
      <c r="L130" s="209"/>
      <c r="M130" s="209"/>
      <c r="N130" s="209"/>
      <c r="O130" s="209"/>
      <c r="P130" s="209"/>
      <c r="Q130" s="209"/>
      <c r="R130" s="209"/>
      <c r="S130" s="209"/>
      <c r="T130" s="250"/>
      <c r="U130" s="392"/>
      <c r="W130" s="108">
        <f t="shared" si="10"/>
        <v>0</v>
      </c>
      <c r="AG130" s="245" t="s">
        <v>61</v>
      </c>
      <c r="AH130" s="246" t="s">
        <v>61</v>
      </c>
      <c r="AI130" s="246" t="s">
        <v>61</v>
      </c>
      <c r="AJ130" s="246" t="s">
        <v>61</v>
      </c>
      <c r="AK130" s="246" t="s">
        <v>61</v>
      </c>
      <c r="AL130" s="246" t="s">
        <v>61</v>
      </c>
      <c r="AM130" s="246" t="s">
        <v>61</v>
      </c>
      <c r="AN130" s="246" t="s">
        <v>61</v>
      </c>
      <c r="AO130" s="246" t="s">
        <v>60</v>
      </c>
      <c r="AP130" s="246" t="s">
        <v>61</v>
      </c>
      <c r="AQ130" s="246" t="s">
        <v>61</v>
      </c>
      <c r="AR130" s="246" t="s">
        <v>61</v>
      </c>
      <c r="AS130" s="246" t="s">
        <v>61</v>
      </c>
      <c r="AT130" s="246" t="s">
        <v>61</v>
      </c>
      <c r="AU130" s="246" t="s">
        <v>61</v>
      </c>
      <c r="AV130" s="246" t="s">
        <v>61</v>
      </c>
      <c r="AW130" s="246" t="s">
        <v>61</v>
      </c>
      <c r="AX130" s="246" t="s">
        <v>61</v>
      </c>
    </row>
    <row r="131" spans="1:100" s="100" customFormat="1" ht="12.75" hidden="1" x14ac:dyDescent="0.2">
      <c r="B131" s="82" t="s">
        <v>288</v>
      </c>
      <c r="C131" s="375"/>
      <c r="D131" s="196">
        <f t="shared" si="24"/>
        <v>0</v>
      </c>
      <c r="E131" s="250"/>
      <c r="F131" s="379"/>
      <c r="G131" s="263"/>
      <c r="H131" s="108">
        <f t="shared" si="25"/>
        <v>0</v>
      </c>
      <c r="I131" s="108"/>
      <c r="J131" s="250"/>
      <c r="K131" s="209"/>
      <c r="L131" s="209"/>
      <c r="M131" s="209"/>
      <c r="N131" s="209"/>
      <c r="O131" s="209"/>
      <c r="P131" s="209"/>
      <c r="Q131" s="209"/>
      <c r="R131" s="209"/>
      <c r="S131" s="209"/>
      <c r="T131" s="250"/>
      <c r="U131" s="392"/>
      <c r="W131" s="108">
        <f t="shared" si="10"/>
        <v>0</v>
      </c>
      <c r="AG131" s="245" t="s">
        <v>61</v>
      </c>
      <c r="AH131" s="246" t="s">
        <v>61</v>
      </c>
      <c r="AI131" s="246" t="s">
        <v>61</v>
      </c>
      <c r="AJ131" s="246" t="s">
        <v>61</v>
      </c>
      <c r="AK131" s="246" t="s">
        <v>61</v>
      </c>
      <c r="AL131" s="246" t="s">
        <v>61</v>
      </c>
      <c r="AM131" s="246" t="s">
        <v>61</v>
      </c>
      <c r="AN131" s="246" t="s">
        <v>61</v>
      </c>
      <c r="AO131" s="246" t="s">
        <v>60</v>
      </c>
      <c r="AP131" s="246" t="s">
        <v>61</v>
      </c>
      <c r="AQ131" s="246" t="s">
        <v>61</v>
      </c>
      <c r="AR131" s="246" t="s">
        <v>61</v>
      </c>
      <c r="AS131" s="246" t="s">
        <v>61</v>
      </c>
      <c r="AT131" s="246" t="s">
        <v>61</v>
      </c>
      <c r="AU131" s="246" t="s">
        <v>61</v>
      </c>
      <c r="AV131" s="246" t="s">
        <v>61</v>
      </c>
      <c r="AW131" s="246" t="s">
        <v>61</v>
      </c>
      <c r="AX131" s="246" t="s">
        <v>61</v>
      </c>
    </row>
    <row r="132" spans="1:100" s="100" customFormat="1" ht="12.75" hidden="1" x14ac:dyDescent="0.2">
      <c r="B132" s="83" t="s">
        <v>44</v>
      </c>
      <c r="C132" s="375"/>
      <c r="D132" s="196">
        <f t="shared" si="24"/>
        <v>0</v>
      </c>
      <c r="E132" s="250"/>
      <c r="F132" s="379"/>
      <c r="G132" s="263"/>
      <c r="H132" s="108"/>
      <c r="I132" s="108">
        <f t="shared" si="23"/>
        <v>0</v>
      </c>
      <c r="J132" s="250"/>
      <c r="K132" s="209"/>
      <c r="L132" s="209"/>
      <c r="M132" s="209"/>
      <c r="N132" s="209"/>
      <c r="O132" s="209"/>
      <c r="P132" s="209"/>
      <c r="Q132" s="209"/>
      <c r="R132" s="209"/>
      <c r="S132" s="209"/>
      <c r="T132" s="250"/>
      <c r="U132" s="392"/>
      <c r="W132" s="108">
        <f t="shared" si="10"/>
        <v>0</v>
      </c>
      <c r="AG132" s="245" t="s">
        <v>61</v>
      </c>
      <c r="AH132" s="246" t="s">
        <v>60</v>
      </c>
      <c r="AI132" s="246" t="s">
        <v>61</v>
      </c>
      <c r="AJ132" s="246" t="s">
        <v>61</v>
      </c>
      <c r="AK132" s="246" t="s">
        <v>61</v>
      </c>
      <c r="AL132" s="246" t="s">
        <v>61</v>
      </c>
      <c r="AM132" s="246" t="s">
        <v>61</v>
      </c>
      <c r="AN132" s="246" t="s">
        <v>61</v>
      </c>
      <c r="AO132" s="246" t="s">
        <v>60</v>
      </c>
      <c r="AP132" s="246" t="s">
        <v>60</v>
      </c>
      <c r="AQ132" s="246" t="s">
        <v>60</v>
      </c>
      <c r="AR132" s="246" t="s">
        <v>61</v>
      </c>
      <c r="AS132" s="246" t="s">
        <v>60</v>
      </c>
      <c r="AT132" s="246" t="s">
        <v>60</v>
      </c>
      <c r="AU132" s="246" t="s">
        <v>61</v>
      </c>
      <c r="AV132" s="246" t="s">
        <v>61</v>
      </c>
      <c r="AW132" s="246" t="s">
        <v>60</v>
      </c>
      <c r="AX132" s="246" t="s">
        <v>60</v>
      </c>
    </row>
    <row r="133" spans="1:100" s="100" customFormat="1" ht="12.75" x14ac:dyDescent="0.2">
      <c r="B133" s="82" t="s">
        <v>11</v>
      </c>
      <c r="C133" s="105"/>
      <c r="D133" s="196">
        <f t="shared" si="24"/>
        <v>0</v>
      </c>
      <c r="E133" s="250"/>
      <c r="F133" s="192"/>
      <c r="G133" s="263"/>
      <c r="H133" s="108"/>
      <c r="I133" s="108">
        <f t="shared" si="23"/>
        <v>0</v>
      </c>
      <c r="J133" s="250"/>
      <c r="K133" s="210"/>
      <c r="L133" s="210"/>
      <c r="M133" s="210"/>
      <c r="N133" s="210"/>
      <c r="O133" s="210"/>
      <c r="P133" s="210"/>
      <c r="Q133" s="210"/>
      <c r="R133" s="210"/>
      <c r="S133" s="210"/>
      <c r="T133" s="250"/>
      <c r="U133" s="266"/>
      <c r="W133" s="108">
        <f t="shared" si="10"/>
        <v>0</v>
      </c>
      <c r="AG133" s="245" t="s">
        <v>60</v>
      </c>
      <c r="AH133" s="246" t="s">
        <v>60</v>
      </c>
      <c r="AI133" s="246" t="s">
        <v>61</v>
      </c>
      <c r="AJ133" s="246" t="s">
        <v>61</v>
      </c>
      <c r="AK133" s="246" t="s">
        <v>61</v>
      </c>
      <c r="AL133" s="246" t="s">
        <v>61</v>
      </c>
      <c r="AM133" s="246" t="s">
        <v>61</v>
      </c>
      <c r="AN133" s="246" t="s">
        <v>61</v>
      </c>
      <c r="AO133" s="246" t="s">
        <v>60</v>
      </c>
      <c r="AP133" s="246" t="s">
        <v>60</v>
      </c>
      <c r="AQ133" s="246" t="s">
        <v>60</v>
      </c>
      <c r="AR133" s="246" t="s">
        <v>61</v>
      </c>
      <c r="AS133" s="246" t="s">
        <v>61</v>
      </c>
      <c r="AT133" s="246" t="s">
        <v>61</v>
      </c>
      <c r="AU133" s="246" t="s">
        <v>61</v>
      </c>
      <c r="AV133" s="246" t="s">
        <v>61</v>
      </c>
      <c r="AW133" s="246" t="s">
        <v>61</v>
      </c>
      <c r="AX133" s="246" t="s">
        <v>61</v>
      </c>
    </row>
    <row r="134" spans="1:100" s="100" customFormat="1" ht="13.5" thickBot="1" x14ac:dyDescent="0.25">
      <c r="B134" s="82" t="s">
        <v>289</v>
      </c>
      <c r="C134" s="105"/>
      <c r="D134" s="196">
        <f t="shared" si="24"/>
        <v>0</v>
      </c>
      <c r="E134" s="250"/>
      <c r="F134" s="192"/>
      <c r="G134" s="263"/>
      <c r="H134" s="108"/>
      <c r="I134" s="108">
        <f t="shared" si="23"/>
        <v>0</v>
      </c>
      <c r="J134" s="250"/>
      <c r="K134" s="210"/>
      <c r="L134" s="210"/>
      <c r="M134" s="210"/>
      <c r="N134" s="210"/>
      <c r="O134" s="210"/>
      <c r="P134" s="210"/>
      <c r="Q134" s="210"/>
      <c r="R134" s="210"/>
      <c r="S134" s="210"/>
      <c r="T134" s="250"/>
      <c r="U134" s="266"/>
      <c r="W134" s="108">
        <f t="shared" si="10"/>
        <v>0</v>
      </c>
      <c r="AG134" s="245" t="s">
        <v>60</v>
      </c>
      <c r="AH134" s="246" t="s">
        <v>60</v>
      </c>
      <c r="AI134" s="246" t="s">
        <v>61</v>
      </c>
      <c r="AJ134" s="246" t="s">
        <v>61</v>
      </c>
      <c r="AK134" s="246" t="s">
        <v>61</v>
      </c>
      <c r="AL134" s="246" t="s">
        <v>61</v>
      </c>
      <c r="AM134" s="246" t="s">
        <v>61</v>
      </c>
      <c r="AN134" s="246" t="s">
        <v>61</v>
      </c>
      <c r="AO134" s="246" t="s">
        <v>60</v>
      </c>
      <c r="AP134" s="246" t="s">
        <v>60</v>
      </c>
      <c r="AQ134" s="246" t="s">
        <v>60</v>
      </c>
      <c r="AR134" s="246" t="s">
        <v>61</v>
      </c>
      <c r="AS134" s="246" t="s">
        <v>61</v>
      </c>
      <c r="AT134" s="246" t="s">
        <v>60</v>
      </c>
      <c r="AU134" s="246" t="s">
        <v>61</v>
      </c>
      <c r="AV134" s="246" t="s">
        <v>61</v>
      </c>
      <c r="AW134" s="246" t="s">
        <v>60</v>
      </c>
      <c r="AX134" s="246" t="s">
        <v>60</v>
      </c>
    </row>
    <row r="135" spans="1:100" s="100" customFormat="1" ht="13.5" hidden="1" thickBot="1" x14ac:dyDescent="0.25">
      <c r="B135" s="83" t="s">
        <v>290</v>
      </c>
      <c r="C135" s="375"/>
      <c r="D135" s="196">
        <f t="shared" si="24"/>
        <v>0</v>
      </c>
      <c r="E135" s="250"/>
      <c r="F135" s="379"/>
      <c r="G135" s="263"/>
      <c r="H135" s="108"/>
      <c r="I135" s="108">
        <f t="shared" si="23"/>
        <v>0</v>
      </c>
      <c r="J135" s="250"/>
      <c r="K135" s="209"/>
      <c r="L135" s="209"/>
      <c r="M135" s="209"/>
      <c r="N135" s="209"/>
      <c r="O135" s="209"/>
      <c r="P135" s="209"/>
      <c r="Q135" s="209"/>
      <c r="R135" s="209"/>
      <c r="S135" s="209"/>
      <c r="T135" s="250"/>
      <c r="U135" s="392"/>
      <c r="W135" s="108">
        <f t="shared" si="10"/>
        <v>0</v>
      </c>
      <c r="AG135" s="245" t="s">
        <v>61</v>
      </c>
      <c r="AH135" s="246" t="s">
        <v>61</v>
      </c>
      <c r="AI135" s="246" t="s">
        <v>61</v>
      </c>
      <c r="AJ135" s="246" t="s">
        <v>60</v>
      </c>
      <c r="AK135" s="246" t="s">
        <v>61</v>
      </c>
      <c r="AL135" s="246" t="s">
        <v>61</v>
      </c>
      <c r="AM135" s="246" t="s">
        <v>61</v>
      </c>
      <c r="AN135" s="246" t="s">
        <v>61</v>
      </c>
      <c r="AO135" s="246" t="s">
        <v>61</v>
      </c>
      <c r="AP135" s="246" t="s">
        <v>60</v>
      </c>
      <c r="AQ135" s="246" t="s">
        <v>61</v>
      </c>
      <c r="AR135" s="246" t="s">
        <v>61</v>
      </c>
      <c r="AS135" s="246" t="s">
        <v>61</v>
      </c>
      <c r="AT135" s="246" t="s">
        <v>61</v>
      </c>
      <c r="AU135" s="246" t="s">
        <v>61</v>
      </c>
      <c r="AV135" s="246" t="s">
        <v>61</v>
      </c>
      <c r="AW135" s="246" t="s">
        <v>61</v>
      </c>
      <c r="AX135" s="246" t="s">
        <v>61</v>
      </c>
    </row>
    <row r="136" spans="1:100" s="100" customFormat="1" ht="13.5" thickBot="1" x14ac:dyDescent="0.25">
      <c r="B136" s="57" t="s">
        <v>50</v>
      </c>
      <c r="C136" s="106"/>
      <c r="D136" s="200">
        <f t="shared" si="24"/>
        <v>0</v>
      </c>
      <c r="E136" s="250"/>
      <c r="F136" s="193"/>
      <c r="G136" s="263"/>
      <c r="H136" s="259"/>
      <c r="I136" s="259">
        <f>F136</f>
        <v>0</v>
      </c>
      <c r="J136" s="250"/>
      <c r="K136" s="210"/>
      <c r="L136" s="210"/>
      <c r="M136" s="210"/>
      <c r="N136" s="210"/>
      <c r="O136" s="210"/>
      <c r="P136" s="402"/>
      <c r="Q136" s="198">
        <f>IFERROR(P136/$AC$1,0)</f>
        <v>0</v>
      </c>
      <c r="R136" s="210"/>
      <c r="S136" s="403"/>
      <c r="T136" s="250"/>
      <c r="U136" s="260"/>
      <c r="W136" s="259">
        <f t="shared" si="10"/>
        <v>0</v>
      </c>
      <c r="AG136" s="245" t="s">
        <v>60</v>
      </c>
      <c r="AH136" s="246" t="s">
        <v>60</v>
      </c>
      <c r="AI136" s="246" t="s">
        <v>61</v>
      </c>
      <c r="AJ136" s="246" t="s">
        <v>61</v>
      </c>
      <c r="AK136" s="246" t="s">
        <v>61</v>
      </c>
      <c r="AL136" s="246" t="s">
        <v>61</v>
      </c>
      <c r="AM136" s="246" t="s">
        <v>61</v>
      </c>
      <c r="AN136" s="246" t="s">
        <v>61</v>
      </c>
      <c r="AO136" s="246" t="s">
        <v>60</v>
      </c>
      <c r="AP136" s="246" t="s">
        <v>60</v>
      </c>
      <c r="AQ136" s="246" t="s">
        <v>60</v>
      </c>
      <c r="AR136" s="246" t="s">
        <v>61</v>
      </c>
      <c r="AS136" s="246" t="s">
        <v>60</v>
      </c>
      <c r="AT136" s="246" t="s">
        <v>60</v>
      </c>
      <c r="AU136" s="246" t="s">
        <v>61</v>
      </c>
      <c r="AV136" s="246" t="s">
        <v>61</v>
      </c>
      <c r="AW136" s="246" t="s">
        <v>60</v>
      </c>
      <c r="AX136" s="246" t="s">
        <v>60</v>
      </c>
    </row>
    <row r="137" spans="1:100" ht="12.75" customHeight="1" x14ac:dyDescent="0.25">
      <c r="A137" s="10"/>
      <c r="B137" s="11"/>
      <c r="C137" s="201"/>
      <c r="D137" s="202"/>
      <c r="F137" s="11"/>
      <c r="H137" s="11"/>
      <c r="I137" s="11"/>
      <c r="P137" s="127"/>
      <c r="Q137" s="127"/>
      <c r="R137" s="127"/>
      <c r="S137" s="127"/>
      <c r="U137" s="11"/>
      <c r="V137" s="10"/>
      <c r="W137" s="11"/>
      <c r="X137" s="10"/>
      <c r="Y137" s="10"/>
      <c r="Z137" s="10"/>
      <c r="AA137" s="127"/>
      <c r="AB137" s="127"/>
      <c r="AC137" s="10"/>
      <c r="AD137" s="10"/>
      <c r="AE137" s="10"/>
      <c r="AF137" s="10"/>
      <c r="AG137" s="10"/>
      <c r="AH137" s="10"/>
      <c r="AI137" s="10"/>
      <c r="AJ137" s="10"/>
      <c r="AK137" s="10"/>
      <c r="AL137" s="93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2.75" customHeight="1" x14ac:dyDescent="0.25">
      <c r="A138" s="10"/>
      <c r="B138" s="10"/>
      <c r="C138" s="214"/>
      <c r="D138" s="215"/>
      <c r="F138" s="10"/>
      <c r="H138" s="10"/>
      <c r="I138" s="10"/>
      <c r="P138" s="127"/>
      <c r="Q138" s="127"/>
      <c r="R138" s="127"/>
      <c r="S138" s="127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93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x14ac:dyDescent="0.25">
      <c r="A139" s="10"/>
      <c r="B139" s="10"/>
      <c r="C139" s="214"/>
      <c r="D139" s="215"/>
      <c r="F139" s="10"/>
      <c r="H139" s="10"/>
      <c r="I139" s="10"/>
      <c r="P139" s="127"/>
      <c r="Q139" s="127"/>
      <c r="R139" s="127"/>
      <c r="S139" s="127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93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x14ac:dyDescent="0.25">
      <c r="A140" s="10"/>
      <c r="B140" s="10"/>
      <c r="C140" s="214"/>
      <c r="D140" s="215"/>
      <c r="F140" s="10"/>
      <c r="H140" s="10"/>
      <c r="I140" s="10"/>
      <c r="P140" s="127"/>
      <c r="Q140" s="127"/>
      <c r="R140" s="127"/>
      <c r="S140" s="127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93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x14ac:dyDescent="0.25">
      <c r="A141" s="10"/>
      <c r="B141" s="10"/>
      <c r="C141" s="214"/>
      <c r="D141" s="215"/>
      <c r="F141" s="10"/>
      <c r="H141" s="10"/>
      <c r="I141" s="10"/>
      <c r="P141" s="127"/>
      <c r="Q141" s="127"/>
      <c r="R141" s="127"/>
      <c r="S141" s="127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93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x14ac:dyDescent="0.25">
      <c r="A142" s="10"/>
      <c r="B142" s="10"/>
      <c r="C142" s="214"/>
      <c r="D142" s="215"/>
      <c r="F142" s="10"/>
      <c r="H142" s="10"/>
      <c r="I142" s="10"/>
      <c r="P142" s="127"/>
      <c r="Q142" s="127"/>
      <c r="R142" s="127"/>
      <c r="S142" s="127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93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x14ac:dyDescent="0.25">
      <c r="A143" s="10"/>
      <c r="B143" s="10"/>
      <c r="C143" s="214"/>
      <c r="D143" s="215"/>
      <c r="F143" s="10"/>
      <c r="H143" s="10"/>
      <c r="I143" s="10"/>
      <c r="P143" s="127"/>
      <c r="Q143" s="127"/>
      <c r="R143" s="127"/>
      <c r="S143" s="127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93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x14ac:dyDescent="0.25">
      <c r="A144" s="10"/>
      <c r="B144" s="10"/>
      <c r="C144" s="214"/>
      <c r="D144" s="215"/>
      <c r="F144" s="10"/>
      <c r="H144" s="10"/>
      <c r="I144" s="10"/>
      <c r="P144" s="127"/>
      <c r="Q144" s="127"/>
      <c r="R144" s="127"/>
      <c r="S144" s="127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93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x14ac:dyDescent="0.25">
      <c r="A145" s="10"/>
      <c r="B145" s="10"/>
      <c r="C145" s="214"/>
      <c r="D145" s="215"/>
      <c r="F145" s="10"/>
      <c r="H145" s="10"/>
      <c r="I145" s="10"/>
      <c r="P145" s="127"/>
      <c r="Q145" s="127"/>
      <c r="R145" s="127"/>
      <c r="S145" s="127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93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x14ac:dyDescent="0.25">
      <c r="A146" s="10"/>
      <c r="B146" s="10"/>
      <c r="C146" s="214"/>
      <c r="D146" s="215"/>
      <c r="F146" s="10"/>
      <c r="H146" s="10"/>
      <c r="I146" s="10"/>
      <c r="P146" s="127"/>
      <c r="Q146" s="127"/>
      <c r="R146" s="127"/>
      <c r="S146" s="127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93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x14ac:dyDescent="0.25">
      <c r="A147" s="10"/>
      <c r="B147" s="10"/>
      <c r="C147" s="214"/>
      <c r="D147" s="215"/>
      <c r="F147" s="10"/>
      <c r="H147" s="10"/>
      <c r="I147" s="10"/>
      <c r="P147" s="127"/>
      <c r="Q147" s="127"/>
      <c r="R147" s="127"/>
      <c r="S147" s="127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93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x14ac:dyDescent="0.25">
      <c r="A148" s="10"/>
      <c r="B148" s="10"/>
      <c r="C148" s="214"/>
      <c r="D148" s="215"/>
      <c r="F148" s="10"/>
      <c r="H148" s="10"/>
      <c r="I148" s="10"/>
      <c r="P148" s="127"/>
      <c r="Q148" s="127"/>
      <c r="R148" s="127"/>
      <c r="S148" s="127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93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x14ac:dyDescent="0.25">
      <c r="A149" s="10"/>
      <c r="B149" s="10"/>
      <c r="C149" s="214"/>
      <c r="D149" s="215"/>
      <c r="F149" s="10"/>
      <c r="H149" s="10"/>
      <c r="I149" s="10"/>
      <c r="P149" s="127"/>
      <c r="Q149" s="127"/>
      <c r="R149" s="127"/>
      <c r="S149" s="127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93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x14ac:dyDescent="0.25">
      <c r="A150" s="10"/>
      <c r="B150" s="10"/>
      <c r="C150" s="214"/>
      <c r="D150" s="215"/>
      <c r="F150" s="10"/>
      <c r="H150" s="10"/>
      <c r="I150" s="10"/>
      <c r="P150" s="127"/>
      <c r="Q150" s="127"/>
      <c r="R150" s="127"/>
      <c r="S150" s="127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93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x14ac:dyDescent="0.25">
      <c r="A151" s="10"/>
      <c r="B151" s="10"/>
      <c r="C151" s="214"/>
      <c r="D151" s="215"/>
      <c r="F151" s="10"/>
      <c r="H151" s="10"/>
      <c r="I151" s="10"/>
      <c r="P151" s="127"/>
      <c r="Q151" s="127"/>
      <c r="R151" s="127"/>
      <c r="S151" s="127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93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x14ac:dyDescent="0.25">
      <c r="A152" s="10"/>
      <c r="B152" s="10"/>
      <c r="C152" s="214"/>
      <c r="D152" s="215"/>
      <c r="F152" s="10"/>
      <c r="H152" s="10"/>
      <c r="I152" s="10"/>
      <c r="P152" s="127"/>
      <c r="Q152" s="127"/>
      <c r="R152" s="127"/>
      <c r="S152" s="127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93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x14ac:dyDescent="0.25">
      <c r="A153" s="10"/>
      <c r="B153" s="10"/>
      <c r="C153" s="214"/>
      <c r="D153" s="215"/>
      <c r="F153" s="10"/>
      <c r="H153" s="10"/>
      <c r="I153" s="10"/>
      <c r="P153" s="127"/>
      <c r="Q153" s="127"/>
      <c r="R153" s="127"/>
      <c r="S153" s="127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93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x14ac:dyDescent="0.25">
      <c r="A154" s="10"/>
      <c r="B154" s="10"/>
      <c r="C154" s="214"/>
      <c r="D154" s="215"/>
      <c r="F154" s="10"/>
      <c r="H154" s="10"/>
      <c r="I154" s="10"/>
      <c r="P154" s="127"/>
      <c r="Q154" s="127"/>
      <c r="R154" s="127"/>
      <c r="S154" s="127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93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x14ac:dyDescent="0.25">
      <c r="A155" s="10"/>
      <c r="B155" s="10"/>
      <c r="C155" s="214"/>
      <c r="D155" s="215"/>
      <c r="F155" s="10"/>
      <c r="H155" s="10"/>
      <c r="I155" s="10"/>
      <c r="P155" s="127"/>
      <c r="Q155" s="127"/>
      <c r="R155" s="127"/>
      <c r="S155" s="127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93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x14ac:dyDescent="0.25">
      <c r="A156" s="10"/>
      <c r="B156" s="10"/>
      <c r="C156" s="214"/>
      <c r="D156" s="215"/>
      <c r="F156" s="10"/>
      <c r="H156" s="10"/>
      <c r="I156" s="10"/>
      <c r="P156" s="127"/>
      <c r="Q156" s="127"/>
      <c r="R156" s="127"/>
      <c r="S156" s="127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93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x14ac:dyDescent="0.25">
      <c r="A157" s="10"/>
      <c r="B157" s="10"/>
      <c r="C157" s="214"/>
      <c r="D157" s="215"/>
      <c r="F157" s="10"/>
      <c r="H157" s="10"/>
      <c r="I157" s="10"/>
      <c r="P157" s="127"/>
      <c r="Q157" s="127"/>
      <c r="R157" s="127"/>
      <c r="S157" s="127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93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x14ac:dyDescent="0.25">
      <c r="A158" s="10"/>
      <c r="B158" s="10"/>
      <c r="C158" s="214"/>
      <c r="D158" s="215"/>
      <c r="F158" s="10"/>
      <c r="H158" s="10"/>
      <c r="I158" s="10"/>
      <c r="P158" s="127"/>
      <c r="Q158" s="127"/>
      <c r="R158" s="127"/>
      <c r="S158" s="127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93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x14ac:dyDescent="0.25">
      <c r="A159" s="10"/>
      <c r="B159" s="10"/>
      <c r="C159" s="214"/>
      <c r="D159" s="215"/>
      <c r="F159" s="10"/>
      <c r="H159" s="10"/>
      <c r="I159" s="10"/>
      <c r="P159" s="127"/>
      <c r="Q159" s="127"/>
      <c r="R159" s="127"/>
      <c r="S159" s="127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93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x14ac:dyDescent="0.25">
      <c r="A160" s="10"/>
      <c r="B160" s="10"/>
      <c r="C160" s="214"/>
      <c r="D160" s="215"/>
      <c r="F160" s="10"/>
      <c r="H160" s="10"/>
      <c r="I160" s="10"/>
      <c r="P160" s="127"/>
      <c r="Q160" s="127"/>
      <c r="R160" s="127"/>
      <c r="S160" s="127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93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x14ac:dyDescent="0.25">
      <c r="A161" s="10"/>
      <c r="B161" s="10"/>
      <c r="C161" s="214"/>
      <c r="D161" s="215"/>
      <c r="F161" s="10"/>
      <c r="H161" s="10"/>
      <c r="I161" s="10"/>
      <c r="P161" s="127"/>
      <c r="Q161" s="127"/>
      <c r="R161" s="127"/>
      <c r="S161" s="127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93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x14ac:dyDescent="0.25">
      <c r="A162" s="10"/>
      <c r="B162" s="10"/>
      <c r="C162" s="214"/>
      <c r="D162" s="215"/>
      <c r="F162" s="10"/>
      <c r="H162" s="10"/>
      <c r="I162" s="10"/>
      <c r="P162" s="127"/>
      <c r="Q162" s="127"/>
      <c r="R162" s="127"/>
      <c r="S162" s="127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93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x14ac:dyDescent="0.25">
      <c r="A163" s="10"/>
      <c r="B163" s="10"/>
      <c r="C163" s="214"/>
      <c r="D163" s="215"/>
      <c r="F163" s="10"/>
      <c r="H163" s="10"/>
      <c r="I163" s="10"/>
      <c r="P163" s="127"/>
      <c r="Q163" s="127"/>
      <c r="R163" s="127"/>
      <c r="S163" s="127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93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x14ac:dyDescent="0.25">
      <c r="A164" s="10"/>
      <c r="B164" s="10"/>
      <c r="C164" s="214"/>
      <c r="D164" s="215"/>
      <c r="F164" s="10"/>
      <c r="H164" s="10"/>
      <c r="I164" s="10"/>
      <c r="P164" s="127"/>
      <c r="Q164" s="127"/>
      <c r="R164" s="127"/>
      <c r="S164" s="127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93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x14ac:dyDescent="0.25">
      <c r="A165" s="10"/>
      <c r="B165" s="10"/>
      <c r="C165" s="214"/>
      <c r="D165" s="215"/>
      <c r="F165" s="10"/>
      <c r="H165" s="10"/>
      <c r="I165" s="10"/>
      <c r="P165" s="127"/>
      <c r="Q165" s="127"/>
      <c r="R165" s="127"/>
      <c r="S165" s="127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93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x14ac:dyDescent="0.25">
      <c r="A166" s="10"/>
      <c r="B166" s="10"/>
      <c r="C166" s="214"/>
      <c r="D166" s="215"/>
      <c r="F166" s="10"/>
      <c r="H166" s="10"/>
      <c r="I166" s="10"/>
      <c r="P166" s="127"/>
      <c r="Q166" s="127"/>
      <c r="R166" s="127"/>
      <c r="S166" s="127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93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x14ac:dyDescent="0.25">
      <c r="A167" s="10"/>
      <c r="B167" s="10"/>
      <c r="C167" s="214"/>
      <c r="D167" s="215"/>
      <c r="F167" s="10"/>
      <c r="H167" s="10"/>
      <c r="I167" s="10"/>
      <c r="P167" s="127"/>
      <c r="Q167" s="127"/>
      <c r="R167" s="127"/>
      <c r="S167" s="127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93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x14ac:dyDescent="0.25">
      <c r="A168" s="10"/>
      <c r="B168" s="10"/>
      <c r="C168" s="214"/>
      <c r="D168" s="215"/>
      <c r="F168" s="10"/>
      <c r="H168" s="10"/>
      <c r="I168" s="10"/>
      <c r="P168" s="127"/>
      <c r="Q168" s="127"/>
      <c r="R168" s="127"/>
      <c r="S168" s="127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93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x14ac:dyDescent="0.25">
      <c r="A169" s="10"/>
      <c r="B169" s="10"/>
      <c r="C169" s="214"/>
      <c r="D169" s="215"/>
      <c r="F169" s="10"/>
      <c r="H169" s="10"/>
      <c r="I169" s="10"/>
      <c r="P169" s="127"/>
      <c r="Q169" s="127"/>
      <c r="R169" s="127"/>
      <c r="S169" s="127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93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x14ac:dyDescent="0.25">
      <c r="A170" s="10"/>
      <c r="B170" s="10"/>
      <c r="C170" s="214"/>
      <c r="D170" s="215"/>
      <c r="F170" s="10"/>
      <c r="H170" s="10"/>
      <c r="I170" s="10"/>
      <c r="P170" s="127"/>
      <c r="Q170" s="127"/>
      <c r="R170" s="127"/>
      <c r="S170" s="127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93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x14ac:dyDescent="0.25">
      <c r="A171" s="10"/>
      <c r="B171" s="10"/>
      <c r="C171" s="214"/>
      <c r="D171" s="215"/>
      <c r="F171" s="10"/>
      <c r="H171" s="10"/>
      <c r="I171" s="10"/>
      <c r="P171" s="127"/>
      <c r="Q171" s="127"/>
      <c r="R171" s="127"/>
      <c r="S171" s="127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93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x14ac:dyDescent="0.25">
      <c r="A172" s="10"/>
      <c r="B172" s="10"/>
      <c r="C172" s="214"/>
      <c r="D172" s="215"/>
      <c r="F172" s="10"/>
      <c r="H172" s="10"/>
      <c r="I172" s="10"/>
      <c r="P172" s="127"/>
      <c r="Q172" s="127"/>
      <c r="R172" s="127"/>
      <c r="S172" s="127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93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x14ac:dyDescent="0.25">
      <c r="A173" s="10"/>
      <c r="B173" s="10"/>
      <c r="C173" s="214"/>
      <c r="D173" s="215"/>
      <c r="F173" s="10"/>
      <c r="H173" s="10"/>
      <c r="I173" s="10"/>
      <c r="P173" s="127"/>
      <c r="Q173" s="127"/>
      <c r="R173" s="127"/>
      <c r="S173" s="127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93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x14ac:dyDescent="0.25">
      <c r="A174" s="10"/>
      <c r="B174" s="10"/>
      <c r="C174" s="214"/>
      <c r="D174" s="215"/>
      <c r="F174" s="10"/>
      <c r="H174" s="10"/>
      <c r="I174" s="10"/>
      <c r="P174" s="127"/>
      <c r="Q174" s="127"/>
      <c r="R174" s="127"/>
      <c r="S174" s="127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93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x14ac:dyDescent="0.25">
      <c r="A175" s="10"/>
      <c r="B175" s="10"/>
      <c r="C175" s="214"/>
      <c r="D175" s="215"/>
      <c r="F175" s="10"/>
      <c r="H175" s="10"/>
      <c r="I175" s="10"/>
      <c r="P175" s="127"/>
      <c r="Q175" s="127"/>
      <c r="R175" s="127"/>
      <c r="S175" s="127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93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x14ac:dyDescent="0.25">
      <c r="A176" s="10"/>
      <c r="B176" s="10"/>
      <c r="C176" s="214"/>
      <c r="D176" s="215"/>
      <c r="F176" s="10"/>
      <c r="H176" s="10"/>
      <c r="I176" s="10"/>
      <c r="P176" s="127"/>
      <c r="Q176" s="127"/>
      <c r="R176" s="127"/>
      <c r="S176" s="127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93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x14ac:dyDescent="0.25">
      <c r="A177" s="10"/>
      <c r="B177" s="10"/>
      <c r="C177" s="214"/>
      <c r="D177" s="215"/>
      <c r="F177" s="10"/>
      <c r="H177" s="10"/>
      <c r="I177" s="10"/>
      <c r="P177" s="127"/>
      <c r="Q177" s="127"/>
      <c r="R177" s="127"/>
      <c r="S177" s="127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93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x14ac:dyDescent="0.25">
      <c r="A178" s="10"/>
      <c r="B178" s="10"/>
      <c r="C178" s="214"/>
      <c r="D178" s="215"/>
      <c r="F178" s="10"/>
      <c r="H178" s="10"/>
      <c r="I178" s="10"/>
      <c r="P178" s="127"/>
      <c r="Q178" s="127"/>
      <c r="R178" s="127"/>
      <c r="S178" s="127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93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x14ac:dyDescent="0.25">
      <c r="A179" s="10"/>
      <c r="B179" s="10"/>
      <c r="C179" s="214"/>
      <c r="D179" s="215"/>
      <c r="F179" s="10"/>
      <c r="H179" s="10"/>
      <c r="I179" s="10"/>
      <c r="P179" s="127"/>
      <c r="Q179" s="127"/>
      <c r="R179" s="127"/>
      <c r="S179" s="127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93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x14ac:dyDescent="0.25">
      <c r="A180" s="10"/>
      <c r="B180" s="10"/>
      <c r="C180" s="214"/>
      <c r="D180" s="215"/>
      <c r="F180" s="10"/>
      <c r="H180" s="10"/>
      <c r="I180" s="10"/>
      <c r="P180" s="127"/>
      <c r="Q180" s="127"/>
      <c r="R180" s="127"/>
      <c r="S180" s="127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93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x14ac:dyDescent="0.25">
      <c r="A181" s="10"/>
      <c r="B181" s="10"/>
      <c r="C181" s="214"/>
      <c r="D181" s="215"/>
      <c r="F181" s="10"/>
      <c r="H181" s="10"/>
      <c r="I181" s="10"/>
      <c r="P181" s="127"/>
      <c r="Q181" s="127"/>
      <c r="R181" s="127"/>
      <c r="S181" s="127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93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x14ac:dyDescent="0.25">
      <c r="A182" s="10"/>
      <c r="B182" s="10"/>
      <c r="C182" s="214"/>
      <c r="D182" s="215"/>
      <c r="F182" s="10"/>
      <c r="H182" s="10"/>
      <c r="I182" s="10"/>
      <c r="P182" s="127"/>
      <c r="Q182" s="127"/>
      <c r="R182" s="127"/>
      <c r="S182" s="127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93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x14ac:dyDescent="0.25">
      <c r="A183" s="10"/>
      <c r="B183" s="10"/>
      <c r="C183" s="214"/>
      <c r="D183" s="215"/>
      <c r="F183" s="10"/>
      <c r="H183" s="10"/>
      <c r="I183" s="10"/>
      <c r="P183" s="127"/>
      <c r="Q183" s="127"/>
      <c r="R183" s="127"/>
      <c r="S183" s="127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93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x14ac:dyDescent="0.25">
      <c r="A184" s="10"/>
      <c r="B184" s="10"/>
      <c r="C184" s="214"/>
      <c r="D184" s="215"/>
      <c r="F184" s="10"/>
      <c r="H184" s="10"/>
      <c r="I184" s="10"/>
      <c r="P184" s="127"/>
      <c r="Q184" s="127"/>
      <c r="R184" s="127"/>
      <c r="S184" s="127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93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x14ac:dyDescent="0.25">
      <c r="A185" s="10"/>
      <c r="B185" s="10"/>
      <c r="C185" s="214"/>
      <c r="D185" s="215"/>
      <c r="F185" s="10"/>
      <c r="H185" s="10"/>
      <c r="I185" s="10"/>
      <c r="P185" s="127"/>
      <c r="Q185" s="127"/>
      <c r="R185" s="127"/>
      <c r="S185" s="127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93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x14ac:dyDescent="0.25">
      <c r="A186" s="10"/>
      <c r="B186" s="10"/>
      <c r="C186" s="214"/>
      <c r="D186" s="215"/>
      <c r="F186" s="10"/>
      <c r="H186" s="10"/>
      <c r="I186" s="10"/>
      <c r="P186" s="127"/>
      <c r="Q186" s="127"/>
      <c r="R186" s="127"/>
      <c r="S186" s="127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93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x14ac:dyDescent="0.25">
      <c r="A187" s="10"/>
      <c r="B187" s="10"/>
      <c r="C187" s="214"/>
      <c r="D187" s="215"/>
      <c r="F187" s="10"/>
      <c r="H187" s="10"/>
      <c r="I187" s="10"/>
      <c r="P187" s="127"/>
      <c r="Q187" s="127"/>
      <c r="R187" s="127"/>
      <c r="S187" s="12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93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x14ac:dyDescent="0.25">
      <c r="A188" s="10"/>
      <c r="B188" s="10"/>
      <c r="C188" s="214"/>
      <c r="D188" s="215"/>
      <c r="F188" s="10"/>
      <c r="H188" s="10"/>
      <c r="I188" s="10"/>
      <c r="P188" s="127"/>
      <c r="Q188" s="127"/>
      <c r="R188" s="127"/>
      <c r="S188" s="127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93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x14ac:dyDescent="0.25">
      <c r="A189" s="10"/>
      <c r="B189" s="10"/>
      <c r="C189" s="214"/>
      <c r="D189" s="215"/>
      <c r="F189" s="10"/>
      <c r="H189" s="10"/>
      <c r="I189" s="10"/>
      <c r="P189" s="127"/>
      <c r="Q189" s="127"/>
      <c r="R189" s="127"/>
      <c r="S189" s="127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93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x14ac:dyDescent="0.25">
      <c r="A190" s="10"/>
      <c r="B190" s="10"/>
      <c r="C190" s="214"/>
      <c r="D190" s="215"/>
      <c r="F190" s="10"/>
      <c r="H190" s="10"/>
      <c r="I190" s="10"/>
      <c r="P190" s="127"/>
      <c r="Q190" s="127"/>
      <c r="R190" s="127"/>
      <c r="S190" s="127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93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x14ac:dyDescent="0.25">
      <c r="A191" s="10"/>
      <c r="B191" s="10"/>
      <c r="C191" s="214"/>
      <c r="D191" s="215"/>
      <c r="F191" s="10"/>
      <c r="H191" s="10"/>
      <c r="I191" s="10"/>
      <c r="P191" s="127"/>
      <c r="Q191" s="127"/>
      <c r="R191" s="127"/>
      <c r="S191" s="127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93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x14ac:dyDescent="0.25">
      <c r="A192" s="10"/>
      <c r="B192" s="10"/>
      <c r="C192" s="214"/>
      <c r="D192" s="215"/>
      <c r="F192" s="10"/>
      <c r="H192" s="10"/>
      <c r="I192" s="10"/>
      <c r="P192" s="127"/>
      <c r="Q192" s="127"/>
      <c r="R192" s="127"/>
      <c r="S192" s="127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93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x14ac:dyDescent="0.25">
      <c r="A193" s="10"/>
      <c r="B193" s="10"/>
      <c r="C193" s="214"/>
      <c r="D193" s="215"/>
      <c r="F193" s="10"/>
      <c r="H193" s="10"/>
      <c r="I193" s="10"/>
      <c r="P193" s="127"/>
      <c r="Q193" s="127"/>
      <c r="R193" s="127"/>
      <c r="S193" s="127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93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x14ac:dyDescent="0.25">
      <c r="A194" s="10"/>
      <c r="B194" s="10"/>
      <c r="C194" s="214"/>
      <c r="D194" s="215"/>
      <c r="F194" s="10"/>
      <c r="H194" s="10"/>
      <c r="I194" s="10"/>
      <c r="P194" s="127"/>
      <c r="Q194" s="127"/>
      <c r="R194" s="127"/>
      <c r="S194" s="127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93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x14ac:dyDescent="0.25">
      <c r="A195" s="10"/>
      <c r="B195" s="10"/>
      <c r="C195" s="214"/>
      <c r="D195" s="215"/>
      <c r="F195" s="10"/>
      <c r="H195" s="10"/>
      <c r="I195" s="10"/>
      <c r="P195" s="127"/>
      <c r="Q195" s="127"/>
      <c r="R195" s="127"/>
      <c r="S195" s="127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93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x14ac:dyDescent="0.25">
      <c r="A196" s="10"/>
      <c r="B196" s="10"/>
      <c r="C196" s="214"/>
      <c r="D196" s="215"/>
      <c r="F196" s="10"/>
      <c r="H196" s="10"/>
      <c r="I196" s="10"/>
      <c r="P196" s="127"/>
      <c r="Q196" s="127"/>
      <c r="R196" s="127"/>
      <c r="S196" s="127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93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x14ac:dyDescent="0.25">
      <c r="A197" s="10"/>
      <c r="B197" s="10"/>
      <c r="C197" s="214"/>
      <c r="D197" s="215"/>
      <c r="F197" s="10"/>
      <c r="H197" s="10"/>
      <c r="I197" s="10"/>
      <c r="P197" s="127"/>
      <c r="Q197" s="127"/>
      <c r="R197" s="127"/>
      <c r="S197" s="127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93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x14ac:dyDescent="0.25">
      <c r="A198" s="10"/>
      <c r="B198" s="10"/>
      <c r="C198" s="214"/>
      <c r="D198" s="215"/>
      <c r="F198" s="10"/>
      <c r="H198" s="10"/>
      <c r="I198" s="10"/>
      <c r="P198" s="127"/>
      <c r="Q198" s="127"/>
      <c r="R198" s="127"/>
      <c r="S198" s="127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93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x14ac:dyDescent="0.25">
      <c r="A199" s="10"/>
      <c r="B199" s="10"/>
      <c r="C199" s="214"/>
      <c r="D199" s="215"/>
      <c r="F199" s="10"/>
      <c r="H199" s="10"/>
      <c r="I199" s="10"/>
      <c r="P199" s="127"/>
      <c r="Q199" s="127"/>
      <c r="R199" s="127"/>
      <c r="S199" s="127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93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x14ac:dyDescent="0.25">
      <c r="A200" s="10"/>
      <c r="B200" s="10"/>
      <c r="C200" s="214"/>
      <c r="D200" s="215"/>
      <c r="F200" s="10"/>
      <c r="H200" s="10"/>
      <c r="I200" s="10"/>
      <c r="P200" s="127"/>
      <c r="Q200" s="127"/>
      <c r="R200" s="127"/>
      <c r="S200" s="127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93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x14ac:dyDescent="0.25">
      <c r="A201" s="10"/>
      <c r="B201" s="10"/>
      <c r="C201" s="214"/>
      <c r="D201" s="215"/>
      <c r="F201" s="10"/>
      <c r="H201" s="10"/>
      <c r="I201" s="10"/>
      <c r="P201" s="127"/>
      <c r="Q201" s="127"/>
      <c r="R201" s="127"/>
      <c r="S201" s="127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93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x14ac:dyDescent="0.25">
      <c r="A202" s="10"/>
      <c r="B202" s="10"/>
      <c r="C202" s="214"/>
      <c r="D202" s="215"/>
      <c r="F202" s="10"/>
      <c r="H202" s="10"/>
      <c r="I202" s="10"/>
      <c r="P202" s="127"/>
      <c r="Q202" s="127"/>
      <c r="R202" s="127"/>
      <c r="S202" s="127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93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x14ac:dyDescent="0.25">
      <c r="A203" s="10"/>
      <c r="B203" s="10"/>
      <c r="C203" s="214"/>
      <c r="D203" s="215"/>
      <c r="F203" s="10"/>
      <c r="H203" s="10"/>
      <c r="I203" s="10"/>
      <c r="P203" s="127"/>
      <c r="Q203" s="127"/>
      <c r="R203" s="127"/>
      <c r="S203" s="127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93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x14ac:dyDescent="0.25">
      <c r="A204" s="10"/>
      <c r="B204" s="10"/>
      <c r="C204" s="214"/>
      <c r="D204" s="215"/>
      <c r="F204" s="10"/>
      <c r="H204" s="10"/>
      <c r="I204" s="10"/>
      <c r="P204" s="127"/>
      <c r="Q204" s="127"/>
      <c r="R204" s="127"/>
      <c r="S204" s="127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93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x14ac:dyDescent="0.25">
      <c r="A205" s="10"/>
      <c r="B205" s="10"/>
      <c r="C205" s="214"/>
      <c r="D205" s="215"/>
      <c r="F205" s="10"/>
      <c r="H205" s="10"/>
      <c r="I205" s="10"/>
      <c r="P205" s="127"/>
      <c r="Q205" s="127"/>
      <c r="R205" s="127"/>
      <c r="S205" s="127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93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x14ac:dyDescent="0.25">
      <c r="A206" s="10"/>
      <c r="B206" s="10"/>
      <c r="C206" s="214"/>
      <c r="D206" s="215"/>
      <c r="F206" s="10"/>
      <c r="H206" s="10"/>
      <c r="I206" s="10"/>
      <c r="P206" s="127"/>
      <c r="Q206" s="127"/>
      <c r="R206" s="127"/>
      <c r="S206" s="127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93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x14ac:dyDescent="0.25">
      <c r="A207" s="10"/>
      <c r="B207" s="10"/>
      <c r="C207" s="214"/>
      <c r="D207" s="215"/>
      <c r="F207" s="10"/>
      <c r="H207" s="10"/>
      <c r="I207" s="10"/>
      <c r="P207" s="127"/>
      <c r="Q207" s="127"/>
      <c r="R207" s="127"/>
      <c r="S207" s="127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93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x14ac:dyDescent="0.25">
      <c r="A208" s="10"/>
      <c r="B208" s="10"/>
      <c r="C208" s="214"/>
      <c r="D208" s="215"/>
      <c r="F208" s="10"/>
      <c r="H208" s="10"/>
      <c r="I208" s="10"/>
      <c r="P208" s="127"/>
      <c r="Q208" s="127"/>
      <c r="R208" s="127"/>
      <c r="S208" s="127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93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x14ac:dyDescent="0.25">
      <c r="A209" s="10"/>
      <c r="B209" s="10"/>
      <c r="C209" s="214"/>
      <c r="D209" s="215"/>
      <c r="F209" s="10"/>
      <c r="H209" s="10"/>
      <c r="I209" s="10"/>
      <c r="P209" s="127"/>
      <c r="Q209" s="127"/>
      <c r="R209" s="127"/>
      <c r="S209" s="127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93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x14ac:dyDescent="0.25">
      <c r="A210" s="10"/>
      <c r="B210" s="10"/>
      <c r="C210" s="214"/>
      <c r="D210" s="215"/>
      <c r="F210" s="10"/>
      <c r="H210" s="10"/>
      <c r="I210" s="10"/>
      <c r="P210" s="127"/>
      <c r="Q210" s="127"/>
      <c r="R210" s="127"/>
      <c r="S210" s="127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93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x14ac:dyDescent="0.25">
      <c r="A211" s="10"/>
      <c r="B211" s="10"/>
      <c r="C211" s="214"/>
      <c r="D211" s="215"/>
      <c r="F211" s="10"/>
      <c r="H211" s="10"/>
      <c r="I211" s="10"/>
      <c r="P211" s="127"/>
      <c r="Q211" s="127"/>
      <c r="R211" s="127"/>
      <c r="S211" s="127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93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x14ac:dyDescent="0.25">
      <c r="A212" s="10"/>
      <c r="B212" s="10"/>
      <c r="C212" s="214"/>
      <c r="D212" s="215"/>
      <c r="F212" s="10"/>
      <c r="H212" s="10"/>
      <c r="I212" s="10"/>
      <c r="P212" s="127"/>
      <c r="Q212" s="127"/>
      <c r="R212" s="127"/>
      <c r="S212" s="127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93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x14ac:dyDescent="0.25">
      <c r="A213" s="10"/>
      <c r="B213" s="10"/>
      <c r="C213" s="214"/>
      <c r="D213" s="215"/>
      <c r="F213" s="10"/>
      <c r="H213" s="10"/>
      <c r="I213" s="10"/>
      <c r="P213" s="127"/>
      <c r="Q213" s="127"/>
      <c r="R213" s="127"/>
      <c r="S213" s="127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93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x14ac:dyDescent="0.25">
      <c r="A214" s="10"/>
      <c r="B214" s="10"/>
      <c r="C214" s="214"/>
      <c r="D214" s="215"/>
      <c r="F214" s="10"/>
      <c r="H214" s="10"/>
      <c r="I214" s="10"/>
      <c r="P214" s="127"/>
      <c r="Q214" s="127"/>
      <c r="R214" s="127"/>
      <c r="S214" s="127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93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x14ac:dyDescent="0.25">
      <c r="A215" s="10"/>
      <c r="B215" s="10"/>
      <c r="C215" s="214"/>
      <c r="D215" s="215"/>
      <c r="F215" s="10"/>
      <c r="H215" s="10"/>
      <c r="I215" s="10"/>
      <c r="P215" s="127"/>
      <c r="Q215" s="127"/>
      <c r="R215" s="127"/>
      <c r="S215" s="127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93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x14ac:dyDescent="0.25">
      <c r="A216" s="10"/>
      <c r="B216" s="10"/>
      <c r="C216" s="214"/>
      <c r="D216" s="215"/>
      <c r="F216" s="10"/>
      <c r="H216" s="10"/>
      <c r="I216" s="10"/>
      <c r="P216" s="127"/>
      <c r="Q216" s="127"/>
      <c r="R216" s="127"/>
      <c r="S216" s="127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93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x14ac:dyDescent="0.25">
      <c r="A217" s="10"/>
      <c r="B217" s="10"/>
      <c r="C217" s="214"/>
      <c r="D217" s="215"/>
      <c r="F217" s="10"/>
      <c r="H217" s="10"/>
      <c r="I217" s="10"/>
      <c r="P217" s="127"/>
      <c r="Q217" s="127"/>
      <c r="R217" s="127"/>
      <c r="S217" s="127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93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x14ac:dyDescent="0.25">
      <c r="A218" s="10"/>
      <c r="B218" s="10"/>
      <c r="C218" s="214"/>
      <c r="D218" s="215"/>
      <c r="F218" s="10"/>
      <c r="H218" s="10"/>
      <c r="I218" s="10"/>
      <c r="P218" s="127"/>
      <c r="Q218" s="127"/>
      <c r="R218" s="127"/>
      <c r="S218" s="127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93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x14ac:dyDescent="0.25">
      <c r="A219" s="10"/>
      <c r="B219" s="10"/>
      <c r="C219" s="214"/>
      <c r="D219" s="215"/>
      <c r="F219" s="10"/>
      <c r="H219" s="10"/>
      <c r="I219" s="10"/>
      <c r="P219" s="127"/>
      <c r="Q219" s="127"/>
      <c r="R219" s="127"/>
      <c r="S219" s="127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93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x14ac:dyDescent="0.25">
      <c r="A220" s="10"/>
      <c r="B220" s="10"/>
      <c r="C220" s="214"/>
      <c r="D220" s="215"/>
      <c r="F220" s="10"/>
      <c r="H220" s="10"/>
      <c r="I220" s="10"/>
      <c r="P220" s="127"/>
      <c r="Q220" s="127"/>
      <c r="R220" s="127"/>
      <c r="S220" s="127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93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x14ac:dyDescent="0.25">
      <c r="A221" s="10"/>
      <c r="B221" s="10"/>
      <c r="C221" s="214"/>
      <c r="D221" s="215"/>
      <c r="F221" s="10"/>
      <c r="H221" s="10"/>
      <c r="I221" s="10"/>
      <c r="P221" s="127"/>
      <c r="Q221" s="127"/>
      <c r="R221" s="127"/>
      <c r="S221" s="127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93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x14ac:dyDescent="0.25">
      <c r="A222" s="10"/>
      <c r="B222" s="10"/>
      <c r="C222" s="214"/>
      <c r="D222" s="215"/>
      <c r="F222" s="10"/>
      <c r="H222" s="10"/>
      <c r="I222" s="10"/>
      <c r="P222" s="127"/>
      <c r="Q222" s="127"/>
      <c r="R222" s="127"/>
      <c r="S222" s="127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93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x14ac:dyDescent="0.25">
      <c r="A223" s="10"/>
      <c r="B223" s="10"/>
      <c r="C223" s="214"/>
      <c r="D223" s="215"/>
      <c r="F223" s="10"/>
      <c r="H223" s="10"/>
      <c r="I223" s="10"/>
      <c r="P223" s="127"/>
      <c r="Q223" s="127"/>
      <c r="R223" s="127"/>
      <c r="S223" s="127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93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x14ac:dyDescent="0.25">
      <c r="A224" s="10"/>
      <c r="B224" s="10"/>
      <c r="C224" s="214"/>
      <c r="D224" s="215"/>
      <c r="F224" s="10"/>
      <c r="H224" s="10"/>
      <c r="I224" s="10"/>
      <c r="P224" s="127"/>
      <c r="Q224" s="127"/>
      <c r="R224" s="127"/>
      <c r="S224" s="127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93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x14ac:dyDescent="0.25">
      <c r="A225" s="10"/>
      <c r="B225" s="10"/>
      <c r="C225" s="214"/>
      <c r="D225" s="215"/>
      <c r="F225" s="10"/>
      <c r="H225" s="10"/>
      <c r="I225" s="10"/>
      <c r="P225" s="127"/>
      <c r="Q225" s="127"/>
      <c r="R225" s="127"/>
      <c r="S225" s="127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93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x14ac:dyDescent="0.25">
      <c r="A226" s="10"/>
      <c r="B226" s="10"/>
      <c r="C226" s="214"/>
      <c r="D226" s="215"/>
      <c r="F226" s="10"/>
      <c r="H226" s="10"/>
      <c r="I226" s="10"/>
      <c r="P226" s="127"/>
      <c r="Q226" s="127"/>
      <c r="R226" s="127"/>
      <c r="S226" s="127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93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x14ac:dyDescent="0.25">
      <c r="A227" s="10"/>
      <c r="B227" s="10"/>
      <c r="C227" s="214"/>
      <c r="D227" s="215"/>
      <c r="F227" s="10"/>
      <c r="H227" s="10"/>
      <c r="I227" s="10"/>
      <c r="P227" s="127"/>
      <c r="Q227" s="127"/>
      <c r="R227" s="127"/>
      <c r="S227" s="127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93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x14ac:dyDescent="0.25">
      <c r="A228" s="10"/>
      <c r="B228" s="10"/>
      <c r="C228" s="214"/>
      <c r="D228" s="215"/>
      <c r="F228" s="10"/>
      <c r="H228" s="10"/>
      <c r="I228" s="10"/>
      <c r="P228" s="127"/>
      <c r="Q228" s="127"/>
      <c r="R228" s="127"/>
      <c r="S228" s="127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93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x14ac:dyDescent="0.25">
      <c r="A229" s="10"/>
      <c r="B229" s="10"/>
      <c r="C229" s="214"/>
      <c r="D229" s="215"/>
      <c r="F229" s="10"/>
      <c r="H229" s="10"/>
      <c r="I229" s="10"/>
      <c r="P229" s="127"/>
      <c r="Q229" s="127"/>
      <c r="R229" s="127"/>
      <c r="S229" s="127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93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x14ac:dyDescent="0.25">
      <c r="A230" s="10"/>
      <c r="B230" s="10"/>
      <c r="C230" s="214"/>
      <c r="D230" s="215"/>
      <c r="F230" s="10"/>
      <c r="H230" s="10"/>
      <c r="I230" s="10"/>
      <c r="P230" s="127"/>
      <c r="Q230" s="127"/>
      <c r="R230" s="127"/>
      <c r="S230" s="127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93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x14ac:dyDescent="0.25">
      <c r="A231" s="10"/>
      <c r="B231" s="10"/>
      <c r="C231" s="214"/>
      <c r="D231" s="215"/>
      <c r="F231" s="10"/>
      <c r="H231" s="10"/>
      <c r="I231" s="10"/>
      <c r="P231" s="127"/>
      <c r="Q231" s="127"/>
      <c r="R231" s="127"/>
      <c r="S231" s="127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93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x14ac:dyDescent="0.25">
      <c r="A232" s="10"/>
      <c r="B232" s="10"/>
      <c r="C232" s="214"/>
      <c r="D232" s="215"/>
      <c r="F232" s="10"/>
      <c r="H232" s="10"/>
      <c r="I232" s="10"/>
      <c r="P232" s="127"/>
      <c r="Q232" s="127"/>
      <c r="R232" s="127"/>
      <c r="S232" s="127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93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x14ac:dyDescent="0.25">
      <c r="A233" s="10"/>
      <c r="B233" s="10"/>
      <c r="C233" s="214"/>
      <c r="D233" s="215"/>
      <c r="F233" s="10"/>
      <c r="H233" s="10"/>
      <c r="I233" s="10"/>
      <c r="P233" s="127"/>
      <c r="Q233" s="127"/>
      <c r="R233" s="127"/>
      <c r="S233" s="127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93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x14ac:dyDescent="0.25">
      <c r="A234" s="10"/>
      <c r="B234" s="10"/>
      <c r="C234" s="214"/>
      <c r="D234" s="215"/>
      <c r="F234" s="10"/>
      <c r="H234" s="10"/>
      <c r="I234" s="10"/>
      <c r="P234" s="127"/>
      <c r="Q234" s="127"/>
      <c r="R234" s="127"/>
      <c r="S234" s="127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93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x14ac:dyDescent="0.25">
      <c r="A235" s="10"/>
      <c r="B235" s="10"/>
      <c r="C235" s="214"/>
      <c r="D235" s="215"/>
      <c r="F235" s="10"/>
      <c r="H235" s="10"/>
      <c r="I235" s="10"/>
      <c r="P235" s="127"/>
      <c r="Q235" s="127"/>
      <c r="R235" s="127"/>
      <c r="S235" s="127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93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x14ac:dyDescent="0.25">
      <c r="A236" s="10"/>
      <c r="B236" s="10"/>
      <c r="C236" s="214"/>
      <c r="D236" s="215"/>
      <c r="F236" s="10"/>
      <c r="H236" s="10"/>
      <c r="I236" s="10"/>
      <c r="P236" s="127"/>
      <c r="Q236" s="127"/>
      <c r="R236" s="127"/>
      <c r="S236" s="127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93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x14ac:dyDescent="0.25">
      <c r="A237" s="10"/>
      <c r="B237" s="10"/>
      <c r="C237" s="214"/>
      <c r="D237" s="215"/>
      <c r="F237" s="10"/>
      <c r="H237" s="10"/>
      <c r="I237" s="10"/>
      <c r="P237" s="127"/>
      <c r="Q237" s="127"/>
      <c r="R237" s="127"/>
      <c r="S237" s="127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93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x14ac:dyDescent="0.25">
      <c r="A238" s="10"/>
      <c r="B238" s="10"/>
      <c r="C238" s="214"/>
      <c r="D238" s="215"/>
      <c r="F238" s="10"/>
      <c r="H238" s="10"/>
      <c r="I238" s="10"/>
      <c r="P238" s="127"/>
      <c r="Q238" s="127"/>
      <c r="R238" s="127"/>
      <c r="S238" s="127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93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x14ac:dyDescent="0.25">
      <c r="A239" s="10"/>
      <c r="B239" s="10"/>
      <c r="C239" s="214"/>
      <c r="D239" s="215"/>
      <c r="F239" s="10"/>
      <c r="H239" s="10"/>
      <c r="I239" s="10"/>
      <c r="P239" s="127"/>
      <c r="Q239" s="127"/>
      <c r="R239" s="127"/>
      <c r="S239" s="127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93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x14ac:dyDescent="0.25">
      <c r="A240" s="10"/>
      <c r="B240" s="10"/>
      <c r="C240" s="214"/>
      <c r="D240" s="215"/>
      <c r="F240" s="10"/>
      <c r="H240" s="10"/>
      <c r="I240" s="10"/>
      <c r="P240" s="127"/>
      <c r="Q240" s="127"/>
      <c r="R240" s="127"/>
      <c r="S240" s="127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93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x14ac:dyDescent="0.25">
      <c r="A241" s="10"/>
      <c r="B241" s="10"/>
      <c r="C241" s="214"/>
      <c r="D241" s="215"/>
      <c r="F241" s="10"/>
      <c r="H241" s="10"/>
      <c r="I241" s="10"/>
      <c r="P241" s="127"/>
      <c r="Q241" s="127"/>
      <c r="R241" s="127"/>
      <c r="S241" s="127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93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x14ac:dyDescent="0.25">
      <c r="A242" s="10"/>
      <c r="B242" s="10"/>
      <c r="C242" s="214"/>
      <c r="D242" s="215"/>
      <c r="F242" s="10"/>
      <c r="H242" s="10"/>
      <c r="I242" s="10"/>
      <c r="P242" s="127"/>
      <c r="Q242" s="127"/>
      <c r="R242" s="127"/>
      <c r="S242" s="127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93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x14ac:dyDescent="0.25">
      <c r="A243" s="10"/>
      <c r="B243" s="10"/>
      <c r="C243" s="214"/>
      <c r="D243" s="215"/>
      <c r="F243" s="10"/>
      <c r="H243" s="10"/>
      <c r="I243" s="10"/>
      <c r="P243" s="127"/>
      <c r="Q243" s="127"/>
      <c r="R243" s="127"/>
      <c r="S243" s="127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93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x14ac:dyDescent="0.25">
      <c r="A244" s="10"/>
      <c r="B244" s="10"/>
      <c r="C244" s="214"/>
      <c r="D244" s="215"/>
      <c r="F244" s="10"/>
      <c r="H244" s="10"/>
      <c r="I244" s="10"/>
      <c r="P244" s="127"/>
      <c r="Q244" s="127"/>
      <c r="R244" s="127"/>
      <c r="S244" s="127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93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x14ac:dyDescent="0.25">
      <c r="A245" s="10"/>
      <c r="B245" s="10"/>
      <c r="C245" s="214"/>
      <c r="D245" s="215"/>
      <c r="F245" s="10"/>
      <c r="H245" s="10"/>
      <c r="I245" s="10"/>
      <c r="P245" s="127"/>
      <c r="Q245" s="127"/>
      <c r="R245" s="127"/>
      <c r="S245" s="127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93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x14ac:dyDescent="0.25">
      <c r="A246" s="10"/>
      <c r="B246" s="10"/>
      <c r="C246" s="214"/>
      <c r="D246" s="215"/>
      <c r="F246" s="10"/>
      <c r="H246" s="10"/>
      <c r="I246" s="10"/>
      <c r="P246" s="127"/>
      <c r="Q246" s="127"/>
      <c r="R246" s="127"/>
      <c r="S246" s="127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93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x14ac:dyDescent="0.25">
      <c r="A247" s="10"/>
      <c r="B247" s="10"/>
      <c r="C247" s="214"/>
      <c r="D247" s="215"/>
      <c r="F247" s="10"/>
      <c r="H247" s="10"/>
      <c r="I247" s="10"/>
      <c r="P247" s="127"/>
      <c r="Q247" s="127"/>
      <c r="R247" s="127"/>
      <c r="S247" s="127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93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x14ac:dyDescent="0.25">
      <c r="A248" s="10"/>
      <c r="B248" s="10"/>
      <c r="C248" s="214"/>
      <c r="D248" s="215"/>
      <c r="F248" s="10"/>
      <c r="H248" s="10"/>
      <c r="I248" s="10"/>
      <c r="P248" s="127"/>
      <c r="Q248" s="127"/>
      <c r="R248" s="127"/>
      <c r="S248" s="127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93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x14ac:dyDescent="0.25">
      <c r="A249" s="10"/>
      <c r="B249" s="10"/>
      <c r="C249" s="214"/>
      <c r="D249" s="215"/>
      <c r="F249" s="10"/>
      <c r="H249" s="10"/>
      <c r="I249" s="10"/>
      <c r="P249" s="127"/>
      <c r="Q249" s="127"/>
      <c r="R249" s="127"/>
      <c r="S249" s="127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93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x14ac:dyDescent="0.25">
      <c r="A250" s="10"/>
      <c r="B250" s="10"/>
      <c r="C250" s="214"/>
      <c r="D250" s="215"/>
      <c r="F250" s="10"/>
      <c r="H250" s="10"/>
      <c r="I250" s="10"/>
      <c r="P250" s="127"/>
      <c r="Q250" s="127"/>
      <c r="R250" s="127"/>
      <c r="S250" s="127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93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x14ac:dyDescent="0.25">
      <c r="A251" s="10"/>
      <c r="B251" s="10"/>
      <c r="C251" s="214"/>
      <c r="D251" s="215"/>
      <c r="F251" s="10"/>
      <c r="H251" s="10"/>
      <c r="I251" s="10"/>
      <c r="P251" s="127"/>
      <c r="Q251" s="127"/>
      <c r="R251" s="127"/>
      <c r="S251" s="127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93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x14ac:dyDescent="0.25">
      <c r="A252" s="10"/>
      <c r="B252" s="10"/>
      <c r="C252" s="214"/>
      <c r="D252" s="215"/>
      <c r="F252" s="10"/>
      <c r="H252" s="10"/>
      <c r="I252" s="10"/>
      <c r="P252" s="127"/>
      <c r="Q252" s="127"/>
      <c r="R252" s="127"/>
      <c r="S252" s="127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93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x14ac:dyDescent="0.25">
      <c r="A253" s="10"/>
      <c r="B253" s="10"/>
      <c r="C253" s="214"/>
      <c r="D253" s="215"/>
      <c r="F253" s="10"/>
      <c r="H253" s="10"/>
      <c r="I253" s="10"/>
      <c r="P253" s="127"/>
      <c r="Q253" s="127"/>
      <c r="R253" s="127"/>
      <c r="S253" s="127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93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x14ac:dyDescent="0.25">
      <c r="A254" s="10"/>
      <c r="B254" s="10"/>
      <c r="C254" s="214"/>
      <c r="D254" s="215"/>
      <c r="F254" s="10"/>
      <c r="H254" s="10"/>
      <c r="I254" s="10"/>
      <c r="P254" s="127"/>
      <c r="Q254" s="127"/>
      <c r="R254" s="127"/>
      <c r="S254" s="127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93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x14ac:dyDescent="0.25">
      <c r="A255" s="10"/>
      <c r="B255" s="10"/>
      <c r="C255" s="214"/>
      <c r="D255" s="215"/>
      <c r="F255" s="10"/>
      <c r="H255" s="10"/>
      <c r="I255" s="10"/>
      <c r="P255" s="127"/>
      <c r="Q255" s="127"/>
      <c r="R255" s="127"/>
      <c r="S255" s="127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93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x14ac:dyDescent="0.25">
      <c r="A256" s="10"/>
      <c r="B256" s="10"/>
      <c r="C256" s="214"/>
      <c r="D256" s="215"/>
      <c r="F256" s="10"/>
      <c r="H256" s="10"/>
      <c r="I256" s="10"/>
      <c r="P256" s="127"/>
      <c r="Q256" s="127"/>
      <c r="R256" s="127"/>
      <c r="S256" s="127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93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x14ac:dyDescent="0.25">
      <c r="A257" s="10"/>
      <c r="B257" s="10"/>
      <c r="C257" s="214"/>
      <c r="D257" s="215"/>
      <c r="F257" s="10"/>
      <c r="H257" s="10"/>
      <c r="I257" s="10"/>
      <c r="P257" s="127"/>
      <c r="Q257" s="127"/>
      <c r="R257" s="127"/>
      <c r="S257" s="127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93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x14ac:dyDescent="0.25">
      <c r="A258" s="10"/>
      <c r="B258" s="10"/>
      <c r="C258" s="214"/>
      <c r="D258" s="215"/>
      <c r="F258" s="10"/>
      <c r="H258" s="10"/>
      <c r="I258" s="10"/>
      <c r="P258" s="127"/>
      <c r="Q258" s="127"/>
      <c r="R258" s="127"/>
      <c r="S258" s="127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93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x14ac:dyDescent="0.25">
      <c r="A259" s="10"/>
      <c r="B259" s="10"/>
      <c r="C259" s="214"/>
      <c r="D259" s="215"/>
      <c r="F259" s="10"/>
      <c r="H259" s="10"/>
      <c r="I259" s="10"/>
      <c r="P259" s="127"/>
      <c r="Q259" s="127"/>
      <c r="R259" s="127"/>
      <c r="S259" s="127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93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x14ac:dyDescent="0.25">
      <c r="A260" s="10"/>
      <c r="B260" s="10"/>
      <c r="C260" s="214"/>
      <c r="D260" s="215"/>
      <c r="F260" s="10"/>
      <c r="H260" s="10"/>
      <c r="I260" s="10"/>
      <c r="P260" s="127"/>
      <c r="Q260" s="127"/>
      <c r="R260" s="127"/>
      <c r="S260" s="127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93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x14ac:dyDescent="0.25">
      <c r="A261" s="10"/>
      <c r="B261" s="10"/>
      <c r="C261" s="214"/>
      <c r="D261" s="215"/>
      <c r="F261" s="10"/>
      <c r="H261" s="10"/>
      <c r="I261" s="10"/>
      <c r="P261" s="127"/>
      <c r="Q261" s="127"/>
      <c r="R261" s="127"/>
      <c r="S261" s="127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93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x14ac:dyDescent="0.25">
      <c r="A262" s="10"/>
      <c r="B262" s="10"/>
      <c r="C262" s="214"/>
      <c r="D262" s="215"/>
      <c r="F262" s="10"/>
      <c r="H262" s="10"/>
      <c r="I262" s="10"/>
      <c r="P262" s="127"/>
      <c r="Q262" s="127"/>
      <c r="R262" s="127"/>
      <c r="S262" s="127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93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x14ac:dyDescent="0.25">
      <c r="A263" s="10"/>
      <c r="B263" s="10"/>
      <c r="C263" s="214"/>
      <c r="D263" s="215"/>
      <c r="F263" s="10"/>
      <c r="H263" s="10"/>
      <c r="I263" s="10"/>
      <c r="P263" s="127"/>
      <c r="Q263" s="127"/>
      <c r="R263" s="127"/>
      <c r="S263" s="127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93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x14ac:dyDescent="0.25">
      <c r="A264" s="10"/>
      <c r="B264" s="10"/>
      <c r="C264" s="214"/>
      <c r="D264" s="215"/>
      <c r="F264" s="10"/>
      <c r="H264" s="10"/>
      <c r="I264" s="10"/>
      <c r="P264" s="127"/>
      <c r="Q264" s="127"/>
      <c r="R264" s="127"/>
      <c r="S264" s="127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93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x14ac:dyDescent="0.25">
      <c r="A265" s="10"/>
      <c r="B265" s="10"/>
      <c r="C265" s="214"/>
      <c r="D265" s="215"/>
      <c r="F265" s="10"/>
      <c r="H265" s="10"/>
      <c r="I265" s="10"/>
      <c r="P265" s="127"/>
      <c r="Q265" s="127"/>
      <c r="R265" s="127"/>
      <c r="S265" s="127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93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x14ac:dyDescent="0.25">
      <c r="A266" s="10"/>
      <c r="B266" s="10"/>
      <c r="C266" s="214"/>
      <c r="D266" s="215"/>
      <c r="F266" s="10"/>
      <c r="H266" s="10"/>
      <c r="I266" s="10"/>
      <c r="P266" s="127"/>
      <c r="Q266" s="127"/>
      <c r="R266" s="127"/>
      <c r="S266" s="127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93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x14ac:dyDescent="0.25">
      <c r="A267" s="10"/>
      <c r="B267" s="10"/>
      <c r="C267" s="214"/>
      <c r="D267" s="215"/>
      <c r="F267" s="10"/>
      <c r="H267" s="10"/>
      <c r="I267" s="10"/>
      <c r="P267" s="127"/>
      <c r="Q267" s="127"/>
      <c r="R267" s="127"/>
      <c r="S267" s="127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93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x14ac:dyDescent="0.25">
      <c r="A268" s="10"/>
      <c r="B268" s="10"/>
      <c r="C268" s="214"/>
      <c r="D268" s="215"/>
      <c r="F268" s="10"/>
      <c r="H268" s="10"/>
      <c r="I268" s="10"/>
      <c r="P268" s="127"/>
      <c r="Q268" s="127"/>
      <c r="R268" s="127"/>
      <c r="S268" s="127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93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x14ac:dyDescent="0.25">
      <c r="A269" s="10"/>
      <c r="B269" s="10"/>
      <c r="C269" s="214"/>
      <c r="D269" s="215"/>
      <c r="F269" s="10"/>
      <c r="H269" s="10"/>
      <c r="I269" s="10"/>
      <c r="P269" s="127"/>
      <c r="Q269" s="127"/>
      <c r="R269" s="127"/>
      <c r="S269" s="127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93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x14ac:dyDescent="0.25">
      <c r="A270" s="10"/>
      <c r="B270" s="10"/>
      <c r="C270" s="214"/>
      <c r="D270" s="215"/>
      <c r="F270" s="10"/>
      <c r="H270" s="10"/>
      <c r="I270" s="10"/>
      <c r="P270" s="127"/>
      <c r="Q270" s="127"/>
      <c r="R270" s="127"/>
      <c r="S270" s="127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93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x14ac:dyDescent="0.25">
      <c r="A271" s="10"/>
      <c r="B271" s="10"/>
      <c r="C271" s="214"/>
      <c r="D271" s="215"/>
      <c r="F271" s="10"/>
      <c r="H271" s="10"/>
      <c r="I271" s="10"/>
      <c r="P271" s="127"/>
      <c r="Q271" s="127"/>
      <c r="R271" s="127"/>
      <c r="S271" s="127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93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x14ac:dyDescent="0.25">
      <c r="A272" s="10"/>
      <c r="B272" s="10"/>
      <c r="C272" s="214"/>
      <c r="D272" s="215"/>
      <c r="F272" s="10"/>
      <c r="H272" s="10"/>
      <c r="I272" s="10"/>
      <c r="P272" s="127"/>
      <c r="Q272" s="127"/>
      <c r="R272" s="127"/>
      <c r="S272" s="127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93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x14ac:dyDescent="0.25">
      <c r="A273" s="10"/>
      <c r="B273" s="10"/>
      <c r="C273" s="214"/>
      <c r="D273" s="215"/>
      <c r="F273" s="10"/>
      <c r="H273" s="10"/>
      <c r="I273" s="10"/>
      <c r="P273" s="127"/>
      <c r="Q273" s="127"/>
      <c r="R273" s="127"/>
      <c r="S273" s="127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93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x14ac:dyDescent="0.25">
      <c r="A274" s="10"/>
      <c r="B274" s="10"/>
      <c r="C274" s="214"/>
      <c r="D274" s="215"/>
      <c r="F274" s="10"/>
      <c r="H274" s="10"/>
      <c r="I274" s="10"/>
      <c r="P274" s="127"/>
      <c r="Q274" s="127"/>
      <c r="R274" s="127"/>
      <c r="S274" s="127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93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x14ac:dyDescent="0.25">
      <c r="A275" s="10"/>
      <c r="B275" s="10"/>
      <c r="C275" s="214"/>
      <c r="D275" s="215"/>
      <c r="F275" s="10"/>
      <c r="H275" s="10"/>
      <c r="I275" s="10"/>
      <c r="P275" s="127"/>
      <c r="Q275" s="127"/>
      <c r="R275" s="127"/>
      <c r="S275" s="127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93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x14ac:dyDescent="0.25">
      <c r="A276" s="10"/>
      <c r="B276" s="10"/>
      <c r="C276" s="214"/>
      <c r="D276" s="215"/>
      <c r="F276" s="10"/>
      <c r="H276" s="10"/>
      <c r="I276" s="10"/>
      <c r="P276" s="127"/>
      <c r="Q276" s="127"/>
      <c r="R276" s="127"/>
      <c r="S276" s="127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93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x14ac:dyDescent="0.25">
      <c r="A277" s="10"/>
      <c r="B277" s="10"/>
      <c r="C277" s="214"/>
      <c r="D277" s="215"/>
      <c r="F277" s="10"/>
      <c r="H277" s="10"/>
      <c r="I277" s="10"/>
      <c r="P277" s="127"/>
      <c r="Q277" s="127"/>
      <c r="R277" s="127"/>
      <c r="S277" s="127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93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x14ac:dyDescent="0.25">
      <c r="A278" s="10"/>
      <c r="B278" s="10"/>
      <c r="C278" s="214"/>
      <c r="D278" s="215"/>
      <c r="F278" s="10"/>
      <c r="H278" s="10"/>
      <c r="I278" s="10"/>
      <c r="P278" s="127"/>
      <c r="Q278" s="127"/>
      <c r="R278" s="127"/>
      <c r="S278" s="127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93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x14ac:dyDescent="0.25">
      <c r="A279" s="10"/>
      <c r="B279" s="10"/>
      <c r="C279" s="214"/>
      <c r="D279" s="215"/>
      <c r="F279" s="10"/>
      <c r="H279" s="10"/>
      <c r="I279" s="10"/>
      <c r="P279" s="127"/>
      <c r="Q279" s="127"/>
      <c r="R279" s="127"/>
      <c r="S279" s="127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93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x14ac:dyDescent="0.25">
      <c r="A280" s="10"/>
      <c r="B280" s="10"/>
      <c r="C280" s="214"/>
      <c r="D280" s="215"/>
      <c r="F280" s="10"/>
      <c r="H280" s="10"/>
      <c r="I280" s="10"/>
      <c r="P280" s="127"/>
      <c r="Q280" s="127"/>
      <c r="R280" s="127"/>
      <c r="S280" s="127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93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x14ac:dyDescent="0.25">
      <c r="A281" s="10"/>
      <c r="B281" s="10"/>
      <c r="C281" s="214"/>
      <c r="D281" s="215"/>
      <c r="F281" s="10"/>
      <c r="H281" s="10"/>
      <c r="I281" s="10"/>
      <c r="P281" s="127"/>
      <c r="Q281" s="127"/>
      <c r="R281" s="127"/>
      <c r="S281" s="127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93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x14ac:dyDescent="0.25">
      <c r="A282" s="10"/>
      <c r="B282" s="10"/>
      <c r="C282" s="214"/>
      <c r="D282" s="215"/>
      <c r="F282" s="10"/>
      <c r="H282" s="10"/>
      <c r="I282" s="10"/>
      <c r="P282" s="127"/>
      <c r="Q282" s="127"/>
      <c r="R282" s="127"/>
      <c r="S282" s="127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93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x14ac:dyDescent="0.25">
      <c r="A283" s="10"/>
      <c r="B283" s="10"/>
      <c r="C283" s="214"/>
      <c r="D283" s="215"/>
      <c r="F283" s="10"/>
      <c r="H283" s="10"/>
      <c r="I283" s="10"/>
      <c r="P283" s="127"/>
      <c r="Q283" s="127"/>
      <c r="R283" s="127"/>
      <c r="S283" s="127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93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x14ac:dyDescent="0.25">
      <c r="A284" s="10"/>
      <c r="B284" s="10"/>
      <c r="C284" s="214"/>
      <c r="D284" s="215"/>
      <c r="F284" s="10"/>
      <c r="H284" s="10"/>
      <c r="I284" s="10"/>
      <c r="P284" s="127"/>
      <c r="Q284" s="127"/>
      <c r="R284" s="127"/>
      <c r="S284" s="127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93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x14ac:dyDescent="0.25">
      <c r="A285" s="10"/>
      <c r="B285" s="10"/>
      <c r="C285" s="214"/>
      <c r="D285" s="215"/>
      <c r="F285" s="10"/>
      <c r="H285" s="10"/>
      <c r="I285" s="10"/>
      <c r="P285" s="127"/>
      <c r="Q285" s="127"/>
      <c r="R285" s="127"/>
      <c r="S285" s="127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93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x14ac:dyDescent="0.25">
      <c r="A286" s="10"/>
      <c r="B286" s="10"/>
      <c r="C286" s="214"/>
      <c r="D286" s="215"/>
      <c r="F286" s="10"/>
      <c r="H286" s="10"/>
      <c r="I286" s="10"/>
      <c r="P286" s="127"/>
      <c r="Q286" s="127"/>
      <c r="R286" s="127"/>
      <c r="S286" s="127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93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x14ac:dyDescent="0.25">
      <c r="A287" s="10"/>
      <c r="B287" s="10"/>
      <c r="C287" s="214"/>
      <c r="D287" s="215"/>
      <c r="F287" s="10"/>
      <c r="H287" s="10"/>
      <c r="I287" s="10"/>
      <c r="P287" s="127"/>
      <c r="Q287" s="127"/>
      <c r="R287" s="127"/>
      <c r="S287" s="127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93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x14ac:dyDescent="0.25">
      <c r="A288" s="10"/>
      <c r="B288" s="10"/>
      <c r="C288" s="214"/>
      <c r="D288" s="215"/>
      <c r="F288" s="10"/>
      <c r="H288" s="10"/>
      <c r="I288" s="10"/>
      <c r="P288" s="127"/>
      <c r="Q288" s="127"/>
      <c r="R288" s="127"/>
      <c r="S288" s="127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93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x14ac:dyDescent="0.25">
      <c r="A289" s="10"/>
      <c r="B289" s="10"/>
      <c r="C289" s="214"/>
      <c r="D289" s="215"/>
      <c r="F289" s="10"/>
      <c r="H289" s="10"/>
      <c r="I289" s="10"/>
      <c r="P289" s="127"/>
      <c r="Q289" s="127"/>
      <c r="R289" s="127"/>
      <c r="S289" s="127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93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x14ac:dyDescent="0.25">
      <c r="A290" s="10"/>
      <c r="B290" s="10"/>
      <c r="C290" s="214"/>
      <c r="D290" s="215"/>
      <c r="F290" s="10"/>
      <c r="H290" s="10"/>
      <c r="I290" s="10"/>
      <c r="P290" s="127"/>
      <c r="Q290" s="127"/>
      <c r="R290" s="127"/>
      <c r="S290" s="127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93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x14ac:dyDescent="0.25">
      <c r="A291" s="10"/>
      <c r="B291" s="10"/>
      <c r="C291" s="214"/>
      <c r="D291" s="215"/>
      <c r="F291" s="10"/>
      <c r="H291" s="10"/>
      <c r="I291" s="10"/>
      <c r="P291" s="127"/>
      <c r="Q291" s="127"/>
      <c r="R291" s="127"/>
      <c r="S291" s="127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93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x14ac:dyDescent="0.25">
      <c r="A292" s="10"/>
      <c r="B292" s="10"/>
      <c r="C292" s="214"/>
      <c r="D292" s="215"/>
      <c r="F292" s="10"/>
      <c r="H292" s="10"/>
      <c r="I292" s="10"/>
      <c r="P292" s="127"/>
      <c r="Q292" s="127"/>
      <c r="R292" s="127"/>
      <c r="S292" s="127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93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x14ac:dyDescent="0.25">
      <c r="A293" s="10"/>
      <c r="B293" s="10"/>
      <c r="C293" s="214"/>
      <c r="D293" s="215"/>
      <c r="F293" s="10"/>
      <c r="H293" s="10"/>
      <c r="I293" s="10"/>
      <c r="P293" s="127"/>
      <c r="Q293" s="127"/>
      <c r="R293" s="127"/>
      <c r="S293" s="127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93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x14ac:dyDescent="0.25">
      <c r="A294" s="10"/>
      <c r="B294" s="10"/>
      <c r="C294" s="214"/>
      <c r="D294" s="215"/>
      <c r="F294" s="10"/>
      <c r="H294" s="10"/>
      <c r="I294" s="10"/>
      <c r="P294" s="127"/>
      <c r="Q294" s="127"/>
      <c r="R294" s="127"/>
      <c r="S294" s="127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93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x14ac:dyDescent="0.25">
      <c r="A295" s="10"/>
      <c r="B295" s="10"/>
      <c r="C295" s="214"/>
      <c r="D295" s="215"/>
      <c r="F295" s="10"/>
      <c r="H295" s="10"/>
      <c r="I295" s="10"/>
      <c r="P295" s="127"/>
      <c r="Q295" s="127"/>
      <c r="R295" s="127"/>
      <c r="S295" s="127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93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x14ac:dyDescent="0.25">
      <c r="A296" s="10"/>
      <c r="B296" s="10"/>
      <c r="C296" s="214"/>
      <c r="D296" s="215"/>
      <c r="F296" s="10"/>
      <c r="H296" s="10"/>
      <c r="I296" s="10"/>
      <c r="P296" s="127"/>
      <c r="Q296" s="127"/>
      <c r="R296" s="127"/>
      <c r="S296" s="127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93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x14ac:dyDescent="0.25">
      <c r="A297" s="10"/>
      <c r="B297" s="10"/>
      <c r="C297" s="214"/>
      <c r="D297" s="215"/>
      <c r="F297" s="10"/>
      <c r="H297" s="10"/>
      <c r="I297" s="10"/>
      <c r="P297" s="127"/>
      <c r="Q297" s="127"/>
      <c r="R297" s="127"/>
      <c r="S297" s="127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93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x14ac:dyDescent="0.25">
      <c r="A298" s="10"/>
      <c r="B298" s="10"/>
      <c r="C298" s="214"/>
      <c r="D298" s="215"/>
      <c r="F298" s="10"/>
      <c r="H298" s="10"/>
      <c r="I298" s="10"/>
      <c r="P298" s="127"/>
      <c r="Q298" s="127"/>
      <c r="R298" s="127"/>
      <c r="S298" s="127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93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x14ac:dyDescent="0.25">
      <c r="A299" s="10"/>
      <c r="B299" s="10"/>
      <c r="C299" s="214"/>
      <c r="D299" s="215"/>
      <c r="F299" s="10"/>
      <c r="H299" s="10"/>
      <c r="I299" s="10"/>
      <c r="P299" s="127"/>
      <c r="Q299" s="127"/>
      <c r="R299" s="127"/>
      <c r="S299" s="127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93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x14ac:dyDescent="0.25">
      <c r="A300" s="10"/>
      <c r="B300" s="10"/>
      <c r="C300" s="214"/>
      <c r="D300" s="215"/>
      <c r="F300" s="10"/>
      <c r="H300" s="10"/>
      <c r="I300" s="10"/>
      <c r="P300" s="127"/>
      <c r="Q300" s="127"/>
      <c r="R300" s="127"/>
      <c r="S300" s="127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93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x14ac:dyDescent="0.25">
      <c r="A301" s="10"/>
      <c r="B301" s="10"/>
      <c r="C301" s="214"/>
      <c r="D301" s="215"/>
      <c r="F301" s="10"/>
      <c r="H301" s="10"/>
      <c r="I301" s="10"/>
      <c r="P301" s="127"/>
      <c r="Q301" s="127"/>
      <c r="R301" s="127"/>
      <c r="S301" s="127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93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x14ac:dyDescent="0.25">
      <c r="A302" s="10"/>
      <c r="B302" s="10"/>
      <c r="C302" s="214"/>
      <c r="D302" s="215"/>
      <c r="F302" s="10"/>
      <c r="H302" s="10"/>
      <c r="I302" s="10"/>
      <c r="P302" s="127"/>
      <c r="Q302" s="127"/>
      <c r="R302" s="127"/>
      <c r="S302" s="127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93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x14ac:dyDescent="0.25">
      <c r="A303" s="10"/>
      <c r="B303" s="10"/>
      <c r="C303" s="214"/>
      <c r="D303" s="215"/>
      <c r="F303" s="10"/>
      <c r="H303" s="10"/>
      <c r="I303" s="10"/>
      <c r="P303" s="127"/>
      <c r="Q303" s="127"/>
      <c r="R303" s="127"/>
      <c r="S303" s="127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93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x14ac:dyDescent="0.25">
      <c r="A304" s="10"/>
      <c r="B304" s="10"/>
      <c r="C304" s="214"/>
      <c r="D304" s="215"/>
      <c r="F304" s="10"/>
      <c r="H304" s="10"/>
      <c r="I304" s="10"/>
      <c r="P304" s="127"/>
      <c r="Q304" s="127"/>
      <c r="R304" s="127"/>
      <c r="S304" s="127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93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x14ac:dyDescent="0.25">
      <c r="A305" s="10"/>
      <c r="B305" s="10"/>
      <c r="C305" s="214"/>
      <c r="D305" s="215"/>
      <c r="F305" s="10"/>
      <c r="H305" s="10"/>
      <c r="I305" s="10"/>
      <c r="P305" s="127"/>
      <c r="Q305" s="127"/>
      <c r="R305" s="127"/>
      <c r="S305" s="127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93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x14ac:dyDescent="0.25">
      <c r="A306" s="10"/>
      <c r="B306" s="10"/>
      <c r="C306" s="214"/>
      <c r="D306" s="215"/>
      <c r="F306" s="10"/>
      <c r="H306" s="10"/>
      <c r="I306" s="10"/>
      <c r="P306" s="127"/>
      <c r="Q306" s="127"/>
      <c r="R306" s="127"/>
      <c r="S306" s="127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93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x14ac:dyDescent="0.25">
      <c r="A307" s="10"/>
      <c r="B307" s="10"/>
      <c r="C307" s="214"/>
      <c r="D307" s="215"/>
      <c r="F307" s="10"/>
      <c r="H307" s="10"/>
      <c r="I307" s="10"/>
      <c r="P307" s="127"/>
      <c r="Q307" s="127"/>
      <c r="R307" s="127"/>
      <c r="S307" s="127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93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x14ac:dyDescent="0.25">
      <c r="A308" s="10"/>
      <c r="B308" s="10"/>
      <c r="C308" s="214"/>
      <c r="D308" s="215"/>
      <c r="F308" s="10"/>
      <c r="H308" s="10"/>
      <c r="I308" s="10"/>
      <c r="P308" s="127"/>
      <c r="Q308" s="127"/>
      <c r="R308" s="127"/>
      <c r="S308" s="127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93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x14ac:dyDescent="0.25">
      <c r="A309" s="10"/>
      <c r="B309" s="10"/>
      <c r="C309" s="214"/>
      <c r="D309" s="215"/>
      <c r="F309" s="10"/>
      <c r="H309" s="10"/>
      <c r="I309" s="10"/>
      <c r="P309" s="127"/>
      <c r="Q309" s="127"/>
      <c r="R309" s="127"/>
      <c r="S309" s="127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93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x14ac:dyDescent="0.25">
      <c r="A310" s="10"/>
      <c r="B310" s="10"/>
      <c r="C310" s="214"/>
      <c r="D310" s="215"/>
      <c r="F310" s="10"/>
      <c r="H310" s="10"/>
      <c r="I310" s="10"/>
      <c r="P310" s="127"/>
      <c r="Q310" s="127"/>
      <c r="R310" s="127"/>
      <c r="S310" s="127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93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x14ac:dyDescent="0.25">
      <c r="A311" s="10"/>
      <c r="B311" s="10"/>
      <c r="C311" s="214"/>
      <c r="D311" s="215"/>
      <c r="F311" s="10"/>
      <c r="H311" s="10"/>
      <c r="I311" s="10"/>
      <c r="P311" s="127"/>
      <c r="Q311" s="127"/>
      <c r="R311" s="127"/>
      <c r="S311" s="127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93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x14ac:dyDescent="0.25">
      <c r="A312" s="10"/>
      <c r="B312" s="10"/>
      <c r="C312" s="214"/>
      <c r="D312" s="215"/>
      <c r="F312" s="10"/>
      <c r="H312" s="10"/>
      <c r="I312" s="10"/>
      <c r="P312" s="127"/>
      <c r="Q312" s="127"/>
      <c r="R312" s="127"/>
      <c r="S312" s="127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93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x14ac:dyDescent="0.25">
      <c r="A313" s="10"/>
      <c r="B313" s="10"/>
      <c r="C313" s="214"/>
      <c r="D313" s="215"/>
      <c r="F313" s="10"/>
      <c r="H313" s="10"/>
      <c r="I313" s="10"/>
      <c r="P313" s="127"/>
      <c r="Q313" s="127"/>
      <c r="R313" s="127"/>
      <c r="S313" s="127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93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x14ac:dyDescent="0.25">
      <c r="A314" s="10"/>
      <c r="B314" s="10"/>
      <c r="C314" s="214"/>
      <c r="D314" s="215"/>
      <c r="F314" s="10"/>
      <c r="H314" s="10"/>
      <c r="I314" s="10"/>
      <c r="P314" s="127"/>
      <c r="Q314" s="127"/>
      <c r="R314" s="127"/>
      <c r="S314" s="127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93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x14ac:dyDescent="0.25">
      <c r="A315" s="10"/>
      <c r="B315" s="10"/>
      <c r="C315" s="214"/>
      <c r="D315" s="215"/>
      <c r="F315" s="10"/>
      <c r="H315" s="10"/>
      <c r="I315" s="10"/>
      <c r="P315" s="127"/>
      <c r="Q315" s="127"/>
      <c r="R315" s="127"/>
      <c r="S315" s="127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93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x14ac:dyDescent="0.25">
      <c r="A316" s="10"/>
      <c r="B316" s="10"/>
      <c r="C316" s="214"/>
      <c r="D316" s="215"/>
      <c r="F316" s="10"/>
      <c r="H316" s="10"/>
      <c r="I316" s="10"/>
      <c r="P316" s="127"/>
      <c r="Q316" s="127"/>
      <c r="R316" s="127"/>
      <c r="S316" s="127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93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x14ac:dyDescent="0.25">
      <c r="A317" s="10"/>
      <c r="B317" s="10"/>
      <c r="C317" s="214"/>
      <c r="D317" s="215"/>
      <c r="F317" s="10"/>
      <c r="H317" s="10"/>
      <c r="I317" s="10"/>
      <c r="P317" s="127"/>
      <c r="Q317" s="127"/>
      <c r="R317" s="127"/>
      <c r="S317" s="127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93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x14ac:dyDescent="0.25">
      <c r="A318" s="10"/>
      <c r="B318" s="10"/>
      <c r="C318" s="214"/>
      <c r="D318" s="215"/>
      <c r="F318" s="10"/>
      <c r="H318" s="10"/>
      <c r="I318" s="10"/>
      <c r="P318" s="127"/>
      <c r="Q318" s="127"/>
      <c r="R318" s="127"/>
      <c r="S318" s="127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93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x14ac:dyDescent="0.25">
      <c r="A319" s="10"/>
      <c r="B319" s="10"/>
      <c r="C319" s="214"/>
      <c r="D319" s="215"/>
      <c r="F319" s="10"/>
      <c r="H319" s="10"/>
      <c r="I319" s="10"/>
      <c r="P319" s="127"/>
      <c r="Q319" s="127"/>
      <c r="R319" s="127"/>
      <c r="S319" s="127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93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x14ac:dyDescent="0.25">
      <c r="A320" s="10"/>
      <c r="B320" s="10"/>
      <c r="C320" s="214"/>
      <c r="D320" s="215"/>
      <c r="F320" s="10"/>
      <c r="H320" s="10"/>
      <c r="I320" s="10"/>
      <c r="P320" s="127"/>
      <c r="Q320" s="127"/>
      <c r="R320" s="127"/>
      <c r="S320" s="127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93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x14ac:dyDescent="0.25">
      <c r="A321" s="10"/>
      <c r="B321" s="10"/>
      <c r="C321" s="214"/>
      <c r="D321" s="215"/>
      <c r="F321" s="10"/>
      <c r="H321" s="10"/>
      <c r="I321" s="10"/>
      <c r="P321" s="127"/>
      <c r="Q321" s="127"/>
      <c r="R321" s="127"/>
      <c r="S321" s="127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93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x14ac:dyDescent="0.25">
      <c r="A322" s="10"/>
      <c r="B322" s="10"/>
      <c r="C322" s="214"/>
      <c r="D322" s="215"/>
      <c r="F322" s="10"/>
      <c r="H322" s="10"/>
      <c r="I322" s="10"/>
      <c r="P322" s="127"/>
      <c r="Q322" s="127"/>
      <c r="R322" s="127"/>
      <c r="S322" s="127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93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x14ac:dyDescent="0.25">
      <c r="A323" s="10"/>
      <c r="B323" s="10"/>
      <c r="C323" s="214"/>
      <c r="D323" s="215"/>
      <c r="F323" s="10"/>
      <c r="H323" s="10"/>
      <c r="I323" s="10"/>
      <c r="P323" s="127"/>
      <c r="Q323" s="127"/>
      <c r="R323" s="127"/>
      <c r="S323" s="127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93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x14ac:dyDescent="0.25">
      <c r="A324" s="10"/>
      <c r="B324" s="10"/>
      <c r="C324" s="214"/>
      <c r="D324" s="215"/>
      <c r="F324" s="10"/>
      <c r="H324" s="10"/>
      <c r="I324" s="10"/>
      <c r="P324" s="127"/>
      <c r="Q324" s="127"/>
      <c r="R324" s="127"/>
      <c r="S324" s="127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93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x14ac:dyDescent="0.25">
      <c r="A325" s="10"/>
      <c r="B325" s="10"/>
      <c r="C325" s="214"/>
      <c r="D325" s="215"/>
      <c r="F325" s="10"/>
      <c r="H325" s="10"/>
      <c r="I325" s="10"/>
      <c r="P325" s="127"/>
      <c r="Q325" s="127"/>
      <c r="R325" s="127"/>
      <c r="S325" s="127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93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x14ac:dyDescent="0.25">
      <c r="A326" s="10"/>
      <c r="B326" s="10"/>
      <c r="C326" s="214"/>
      <c r="D326" s="215"/>
      <c r="F326" s="10"/>
      <c r="H326" s="10"/>
      <c r="I326" s="10"/>
      <c r="P326" s="127"/>
      <c r="Q326" s="127"/>
      <c r="R326" s="127"/>
      <c r="S326" s="127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93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x14ac:dyDescent="0.25">
      <c r="A327" s="10"/>
      <c r="B327" s="10"/>
      <c r="C327" s="214"/>
      <c r="D327" s="215"/>
      <c r="F327" s="10"/>
      <c r="H327" s="10"/>
      <c r="I327" s="10"/>
      <c r="P327" s="127"/>
      <c r="Q327" s="127"/>
      <c r="R327" s="127"/>
      <c r="S327" s="127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93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x14ac:dyDescent="0.25">
      <c r="A328" s="10"/>
      <c r="B328" s="10"/>
      <c r="C328" s="214"/>
      <c r="D328" s="215"/>
      <c r="F328" s="10"/>
      <c r="H328" s="10"/>
      <c r="I328" s="10"/>
      <c r="P328" s="127"/>
      <c r="Q328" s="127"/>
      <c r="R328" s="127"/>
      <c r="S328" s="127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93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x14ac:dyDescent="0.25">
      <c r="A329" s="10"/>
      <c r="B329" s="10"/>
      <c r="C329" s="214"/>
      <c r="D329" s="215"/>
      <c r="F329" s="10"/>
      <c r="H329" s="10"/>
      <c r="I329" s="10"/>
      <c r="P329" s="127"/>
      <c r="Q329" s="127"/>
      <c r="R329" s="127"/>
      <c r="S329" s="127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93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x14ac:dyDescent="0.25">
      <c r="A330" s="10"/>
      <c r="B330" s="10"/>
      <c r="C330" s="214"/>
      <c r="D330" s="215"/>
      <c r="F330" s="10"/>
      <c r="H330" s="10"/>
      <c r="I330" s="10"/>
      <c r="P330" s="127"/>
      <c r="Q330" s="127"/>
      <c r="R330" s="127"/>
      <c r="S330" s="127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93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x14ac:dyDescent="0.25">
      <c r="A331" s="10"/>
      <c r="B331" s="10"/>
      <c r="C331" s="214"/>
      <c r="D331" s="215"/>
      <c r="F331" s="10"/>
      <c r="H331" s="10"/>
      <c r="I331" s="10"/>
      <c r="P331" s="127"/>
      <c r="Q331" s="127"/>
      <c r="R331" s="127"/>
      <c r="S331" s="127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93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x14ac:dyDescent="0.25">
      <c r="A332" s="10"/>
      <c r="B332" s="10"/>
      <c r="C332" s="214"/>
      <c r="D332" s="215"/>
      <c r="F332" s="10"/>
      <c r="H332" s="10"/>
      <c r="I332" s="10"/>
      <c r="P332" s="127"/>
      <c r="Q332" s="127"/>
      <c r="R332" s="127"/>
      <c r="S332" s="127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93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x14ac:dyDescent="0.25">
      <c r="A333" s="10"/>
      <c r="B333" s="10"/>
      <c r="C333" s="214"/>
      <c r="D333" s="215"/>
      <c r="F333" s="10"/>
      <c r="H333" s="10"/>
      <c r="I333" s="10"/>
      <c r="P333" s="127"/>
      <c r="Q333" s="127"/>
      <c r="R333" s="127"/>
      <c r="S333" s="127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93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x14ac:dyDescent="0.25">
      <c r="A334" s="10"/>
      <c r="B334" s="10"/>
      <c r="C334" s="214"/>
      <c r="D334" s="215"/>
      <c r="F334" s="10"/>
      <c r="H334" s="10"/>
      <c r="I334" s="10"/>
      <c r="P334" s="127"/>
      <c r="Q334" s="127"/>
      <c r="R334" s="127"/>
      <c r="S334" s="127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93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x14ac:dyDescent="0.25">
      <c r="A335" s="10"/>
      <c r="B335" s="10"/>
      <c r="C335" s="214"/>
      <c r="D335" s="215"/>
      <c r="F335" s="10"/>
      <c r="H335" s="10"/>
      <c r="I335" s="10"/>
      <c r="P335" s="127"/>
      <c r="Q335" s="127"/>
      <c r="R335" s="127"/>
      <c r="S335" s="127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93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x14ac:dyDescent="0.25">
      <c r="A336" s="10"/>
      <c r="B336" s="10"/>
      <c r="C336" s="214"/>
      <c r="D336" s="215"/>
      <c r="F336" s="10"/>
      <c r="H336" s="10"/>
      <c r="I336" s="10"/>
      <c r="P336" s="127"/>
      <c r="Q336" s="127"/>
      <c r="R336" s="127"/>
      <c r="S336" s="127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93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x14ac:dyDescent="0.25">
      <c r="A337" s="10"/>
      <c r="B337" s="10"/>
      <c r="C337" s="214"/>
      <c r="D337" s="215"/>
      <c r="F337" s="10"/>
      <c r="H337" s="10"/>
      <c r="I337" s="10"/>
      <c r="P337" s="127"/>
      <c r="Q337" s="127"/>
      <c r="R337" s="127"/>
      <c r="S337" s="127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93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x14ac:dyDescent="0.25">
      <c r="A338" s="10"/>
      <c r="B338" s="10"/>
      <c r="C338" s="214"/>
      <c r="D338" s="215"/>
      <c r="F338" s="10"/>
      <c r="H338" s="10"/>
      <c r="I338" s="10"/>
      <c r="P338" s="127"/>
      <c r="Q338" s="127"/>
      <c r="R338" s="127"/>
      <c r="S338" s="127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93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x14ac:dyDescent="0.25">
      <c r="A339" s="10"/>
      <c r="B339" s="10"/>
      <c r="C339" s="214"/>
      <c r="D339" s="215"/>
      <c r="F339" s="10"/>
      <c r="H339" s="10"/>
      <c r="I339" s="10"/>
      <c r="P339" s="127"/>
      <c r="Q339" s="127"/>
      <c r="R339" s="127"/>
      <c r="S339" s="127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93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x14ac:dyDescent="0.25">
      <c r="A340" s="10"/>
      <c r="B340" s="10"/>
      <c r="C340" s="214"/>
      <c r="D340" s="215"/>
      <c r="F340" s="10"/>
      <c r="H340" s="10"/>
      <c r="I340" s="10"/>
      <c r="P340" s="127"/>
      <c r="Q340" s="127"/>
      <c r="R340" s="127"/>
      <c r="S340" s="127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93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x14ac:dyDescent="0.25">
      <c r="A341" s="10"/>
      <c r="B341" s="10"/>
      <c r="C341" s="214"/>
      <c r="D341" s="215"/>
      <c r="F341" s="10"/>
      <c r="H341" s="10"/>
      <c r="I341" s="10"/>
      <c r="P341" s="127"/>
      <c r="Q341" s="127"/>
      <c r="R341" s="127"/>
      <c r="S341" s="127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93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x14ac:dyDescent="0.25">
      <c r="A342" s="10"/>
      <c r="B342" s="10"/>
      <c r="C342" s="214"/>
      <c r="D342" s="215"/>
      <c r="F342" s="10"/>
      <c r="H342" s="10"/>
      <c r="I342" s="10"/>
      <c r="P342" s="127"/>
      <c r="Q342" s="127"/>
      <c r="R342" s="127"/>
      <c r="S342" s="127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93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x14ac:dyDescent="0.25">
      <c r="A343" s="10"/>
      <c r="B343" s="10"/>
      <c r="C343" s="214"/>
      <c r="D343" s="215"/>
      <c r="F343" s="10"/>
      <c r="H343" s="10"/>
      <c r="I343" s="10"/>
      <c r="P343" s="127"/>
      <c r="Q343" s="127"/>
      <c r="R343" s="127"/>
      <c r="S343" s="127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93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x14ac:dyDescent="0.25">
      <c r="A344" s="10"/>
      <c r="B344" s="10"/>
      <c r="C344" s="214"/>
      <c r="D344" s="215"/>
      <c r="F344" s="10"/>
      <c r="H344" s="10"/>
      <c r="I344" s="10"/>
      <c r="P344" s="127"/>
      <c r="Q344" s="127"/>
      <c r="R344" s="127"/>
      <c r="S344" s="127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93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x14ac:dyDescent="0.25">
      <c r="A345" s="10"/>
      <c r="B345" s="10"/>
      <c r="C345" s="214"/>
      <c r="D345" s="215"/>
      <c r="F345" s="10"/>
      <c r="H345" s="10"/>
      <c r="I345" s="10"/>
      <c r="P345" s="127"/>
      <c r="Q345" s="127"/>
      <c r="R345" s="127"/>
      <c r="S345" s="127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93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x14ac:dyDescent="0.25">
      <c r="A346" s="10"/>
      <c r="B346" s="10"/>
      <c r="C346" s="214"/>
      <c r="D346" s="215"/>
      <c r="F346" s="10"/>
      <c r="H346" s="10"/>
      <c r="I346" s="10"/>
      <c r="P346" s="127"/>
      <c r="Q346" s="127"/>
      <c r="R346" s="127"/>
      <c r="S346" s="127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93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x14ac:dyDescent="0.25">
      <c r="A347" s="10"/>
      <c r="B347" s="10"/>
      <c r="C347" s="214"/>
      <c r="D347" s="215"/>
      <c r="F347" s="10"/>
      <c r="H347" s="10"/>
      <c r="I347" s="10"/>
      <c r="P347" s="127"/>
      <c r="Q347" s="127"/>
      <c r="R347" s="127"/>
      <c r="S347" s="127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93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x14ac:dyDescent="0.25">
      <c r="A348" s="10"/>
      <c r="B348" s="10"/>
      <c r="C348" s="214"/>
      <c r="D348" s="215"/>
      <c r="F348" s="10"/>
      <c r="H348" s="10"/>
      <c r="I348" s="10"/>
      <c r="P348" s="127"/>
      <c r="Q348" s="127"/>
      <c r="R348" s="127"/>
      <c r="S348" s="127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93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x14ac:dyDescent="0.25">
      <c r="A349" s="10"/>
      <c r="B349" s="10"/>
      <c r="C349" s="214"/>
      <c r="D349" s="215"/>
      <c r="F349" s="10"/>
      <c r="H349" s="10"/>
      <c r="I349" s="10"/>
      <c r="P349" s="127"/>
      <c r="Q349" s="127"/>
      <c r="R349" s="127"/>
      <c r="S349" s="127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93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x14ac:dyDescent="0.25">
      <c r="A350" s="10"/>
      <c r="B350" s="10"/>
      <c r="C350" s="214"/>
      <c r="D350" s="215"/>
      <c r="F350" s="10"/>
      <c r="H350" s="10"/>
      <c r="I350" s="10"/>
      <c r="P350" s="127"/>
      <c r="Q350" s="127"/>
      <c r="R350" s="127"/>
      <c r="S350" s="127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93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x14ac:dyDescent="0.25">
      <c r="A351" s="10"/>
      <c r="B351" s="10"/>
      <c r="C351" s="214"/>
      <c r="D351" s="215"/>
      <c r="F351" s="10"/>
      <c r="H351" s="10"/>
      <c r="I351" s="10"/>
      <c r="P351" s="127"/>
      <c r="Q351" s="127"/>
      <c r="R351" s="127"/>
      <c r="S351" s="127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93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x14ac:dyDescent="0.25">
      <c r="A352" s="10"/>
      <c r="B352" s="10"/>
      <c r="C352" s="214"/>
      <c r="D352" s="215"/>
      <c r="F352" s="10"/>
      <c r="H352" s="10"/>
      <c r="I352" s="10"/>
      <c r="P352" s="127"/>
      <c r="Q352" s="127"/>
      <c r="R352" s="127"/>
      <c r="S352" s="127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93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x14ac:dyDescent="0.25">
      <c r="A353" s="10"/>
      <c r="B353" s="10"/>
      <c r="C353" s="214"/>
      <c r="D353" s="215"/>
      <c r="F353" s="10"/>
      <c r="H353" s="10"/>
      <c r="I353" s="10"/>
      <c r="P353" s="127"/>
      <c r="Q353" s="127"/>
      <c r="R353" s="127"/>
      <c r="S353" s="127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93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x14ac:dyDescent="0.25">
      <c r="A354" s="10"/>
      <c r="B354" s="10"/>
      <c r="C354" s="214"/>
      <c r="D354" s="215"/>
      <c r="F354" s="10"/>
      <c r="H354" s="10"/>
      <c r="I354" s="10"/>
      <c r="P354" s="127"/>
      <c r="Q354" s="127"/>
      <c r="R354" s="127"/>
      <c r="S354" s="127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93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x14ac:dyDescent="0.25">
      <c r="A355" s="10"/>
      <c r="B355" s="10"/>
      <c r="C355" s="214"/>
      <c r="D355" s="215"/>
      <c r="F355" s="10"/>
      <c r="H355" s="10"/>
      <c r="I355" s="10"/>
      <c r="P355" s="127"/>
      <c r="Q355" s="127"/>
      <c r="R355" s="127"/>
      <c r="S355" s="127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93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x14ac:dyDescent="0.25">
      <c r="A356" s="10"/>
      <c r="B356" s="10"/>
      <c r="C356" s="214"/>
      <c r="D356" s="215"/>
      <c r="F356" s="10"/>
      <c r="H356" s="10"/>
      <c r="I356" s="10"/>
      <c r="P356" s="127"/>
      <c r="Q356" s="127"/>
      <c r="R356" s="127"/>
      <c r="S356" s="127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93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x14ac:dyDescent="0.25">
      <c r="A357" s="10"/>
      <c r="B357" s="10"/>
      <c r="C357" s="214"/>
      <c r="D357" s="215"/>
      <c r="F357" s="10"/>
      <c r="H357" s="10"/>
      <c r="I357" s="10"/>
      <c r="P357" s="127"/>
      <c r="Q357" s="127"/>
      <c r="R357" s="127"/>
      <c r="S357" s="127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93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x14ac:dyDescent="0.25">
      <c r="A358" s="10"/>
      <c r="B358" s="10"/>
      <c r="C358" s="214"/>
      <c r="D358" s="215"/>
      <c r="F358" s="10"/>
      <c r="H358" s="10"/>
      <c r="I358" s="10"/>
      <c r="P358" s="127"/>
      <c r="Q358" s="127"/>
      <c r="R358" s="127"/>
      <c r="S358" s="127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93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x14ac:dyDescent="0.25">
      <c r="A359" s="10"/>
      <c r="B359" s="10"/>
      <c r="C359" s="214"/>
      <c r="D359" s="215"/>
      <c r="F359" s="10"/>
      <c r="H359" s="10"/>
      <c r="I359" s="10"/>
      <c r="P359" s="127"/>
      <c r="Q359" s="127"/>
      <c r="R359" s="127"/>
      <c r="S359" s="127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93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x14ac:dyDescent="0.25">
      <c r="A360" s="10"/>
      <c r="B360" s="10"/>
      <c r="C360" s="214"/>
      <c r="D360" s="215"/>
      <c r="F360" s="10"/>
      <c r="H360" s="10"/>
      <c r="I360" s="10"/>
      <c r="P360" s="127"/>
      <c r="Q360" s="127"/>
      <c r="R360" s="127"/>
      <c r="S360" s="127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93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x14ac:dyDescent="0.25">
      <c r="A361" s="10"/>
      <c r="B361" s="10"/>
      <c r="C361" s="214"/>
      <c r="D361" s="215"/>
      <c r="F361" s="10"/>
      <c r="H361" s="10"/>
      <c r="I361" s="10"/>
      <c r="P361" s="127"/>
      <c r="Q361" s="127"/>
      <c r="R361" s="127"/>
      <c r="S361" s="127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93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x14ac:dyDescent="0.25">
      <c r="A362" s="10"/>
      <c r="B362" s="10"/>
      <c r="C362" s="214"/>
      <c r="D362" s="215"/>
      <c r="F362" s="10"/>
      <c r="H362" s="10"/>
      <c r="I362" s="10"/>
      <c r="P362" s="127"/>
      <c r="Q362" s="127"/>
      <c r="R362" s="127"/>
      <c r="S362" s="127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93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x14ac:dyDescent="0.25">
      <c r="A363" s="10"/>
      <c r="B363" s="10"/>
      <c r="C363" s="214"/>
      <c r="D363" s="215"/>
      <c r="F363" s="10"/>
      <c r="H363" s="10"/>
      <c r="I363" s="10"/>
      <c r="P363" s="127"/>
      <c r="Q363" s="127"/>
      <c r="R363" s="127"/>
      <c r="S363" s="127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93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x14ac:dyDescent="0.25">
      <c r="A364" s="10"/>
      <c r="B364" s="10"/>
      <c r="C364" s="214"/>
      <c r="D364" s="215"/>
      <c r="F364" s="10"/>
      <c r="H364" s="10"/>
      <c r="I364" s="10"/>
      <c r="P364" s="127"/>
      <c r="Q364" s="127"/>
      <c r="R364" s="127"/>
      <c r="S364" s="127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93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x14ac:dyDescent="0.25">
      <c r="A365" s="10"/>
      <c r="B365" s="10"/>
      <c r="C365" s="214"/>
      <c r="D365" s="215"/>
      <c r="F365" s="10"/>
      <c r="H365" s="10"/>
      <c r="I365" s="10"/>
      <c r="P365" s="127"/>
      <c r="Q365" s="127"/>
      <c r="R365" s="127"/>
      <c r="S365" s="127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93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x14ac:dyDescent="0.25">
      <c r="A366" s="10"/>
      <c r="B366" s="10"/>
      <c r="C366" s="214"/>
      <c r="D366" s="215"/>
      <c r="F366" s="10"/>
      <c r="H366" s="10"/>
      <c r="I366" s="10"/>
      <c r="P366" s="127"/>
      <c r="Q366" s="127"/>
      <c r="R366" s="127"/>
      <c r="S366" s="127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93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x14ac:dyDescent="0.25">
      <c r="A367" s="10"/>
      <c r="B367" s="10"/>
      <c r="C367" s="214"/>
      <c r="D367" s="215"/>
      <c r="F367" s="10"/>
      <c r="H367" s="10"/>
      <c r="I367" s="10"/>
      <c r="P367" s="127"/>
      <c r="Q367" s="127"/>
      <c r="R367" s="127"/>
      <c r="S367" s="127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93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x14ac:dyDescent="0.25">
      <c r="A368" s="10"/>
      <c r="B368" s="10"/>
      <c r="C368" s="214"/>
      <c r="D368" s="215"/>
      <c r="F368" s="10"/>
      <c r="H368" s="10"/>
      <c r="I368" s="10"/>
      <c r="P368" s="127"/>
      <c r="Q368" s="127"/>
      <c r="R368" s="127"/>
      <c r="S368" s="127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93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x14ac:dyDescent="0.25">
      <c r="A369" s="10"/>
      <c r="B369" s="10"/>
      <c r="C369" s="214"/>
      <c r="D369" s="215"/>
      <c r="F369" s="10"/>
      <c r="H369" s="10"/>
      <c r="I369" s="10"/>
      <c r="P369" s="127"/>
      <c r="Q369" s="127"/>
      <c r="R369" s="127"/>
      <c r="S369" s="127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93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x14ac:dyDescent="0.25">
      <c r="A370" s="10"/>
      <c r="B370" s="10"/>
      <c r="C370" s="214"/>
      <c r="D370" s="215"/>
      <c r="F370" s="10"/>
      <c r="H370" s="10"/>
      <c r="I370" s="10"/>
      <c r="P370" s="127"/>
      <c r="Q370" s="127"/>
      <c r="R370" s="127"/>
      <c r="S370" s="127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93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x14ac:dyDescent="0.25">
      <c r="A371" s="10"/>
      <c r="B371" s="10"/>
      <c r="C371" s="214"/>
      <c r="D371" s="215"/>
      <c r="F371" s="10"/>
      <c r="H371" s="10"/>
      <c r="I371" s="10"/>
      <c r="P371" s="127"/>
      <c r="Q371" s="127"/>
      <c r="R371" s="127"/>
      <c r="S371" s="127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93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x14ac:dyDescent="0.25">
      <c r="A372" s="10"/>
      <c r="B372" s="10"/>
      <c r="C372" s="214"/>
      <c r="D372" s="215"/>
      <c r="F372" s="10"/>
      <c r="H372" s="10"/>
      <c r="I372" s="10"/>
      <c r="P372" s="127"/>
      <c r="Q372" s="127"/>
      <c r="R372" s="127"/>
      <c r="S372" s="127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93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x14ac:dyDescent="0.25">
      <c r="A373" s="10"/>
      <c r="B373" s="10"/>
      <c r="C373" s="214"/>
      <c r="D373" s="215"/>
      <c r="F373" s="10"/>
      <c r="H373" s="10"/>
      <c r="I373" s="10"/>
      <c r="P373" s="127"/>
      <c r="Q373" s="127"/>
      <c r="R373" s="127"/>
      <c r="S373" s="127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93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x14ac:dyDescent="0.25">
      <c r="A374" s="10"/>
      <c r="B374" s="10"/>
      <c r="C374" s="214"/>
      <c r="D374" s="215"/>
      <c r="F374" s="10"/>
      <c r="H374" s="10"/>
      <c r="I374" s="10"/>
      <c r="P374" s="127"/>
      <c r="Q374" s="127"/>
      <c r="R374" s="127"/>
      <c r="S374" s="127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93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x14ac:dyDescent="0.25">
      <c r="A375" s="10"/>
      <c r="B375" s="10"/>
      <c r="C375" s="214"/>
      <c r="D375" s="215"/>
      <c r="F375" s="10"/>
      <c r="H375" s="10"/>
      <c r="I375" s="10"/>
      <c r="P375" s="127"/>
      <c r="Q375" s="127"/>
      <c r="R375" s="127"/>
      <c r="S375" s="127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93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x14ac:dyDescent="0.25">
      <c r="A376" s="10"/>
      <c r="B376" s="10"/>
      <c r="C376" s="214"/>
      <c r="D376" s="215"/>
      <c r="F376" s="10"/>
      <c r="H376" s="10"/>
      <c r="I376" s="10"/>
      <c r="P376" s="127"/>
      <c r="Q376" s="127"/>
      <c r="R376" s="127"/>
      <c r="S376" s="127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93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x14ac:dyDescent="0.25">
      <c r="A377" s="10"/>
      <c r="B377" s="10"/>
      <c r="C377" s="214"/>
      <c r="D377" s="215"/>
      <c r="F377" s="10"/>
      <c r="H377" s="10"/>
      <c r="I377" s="10"/>
      <c r="P377" s="127"/>
      <c r="Q377" s="127"/>
      <c r="R377" s="127"/>
      <c r="S377" s="127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93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x14ac:dyDescent="0.25">
      <c r="A378" s="10"/>
      <c r="B378" s="10"/>
      <c r="C378" s="214"/>
      <c r="D378" s="215"/>
      <c r="F378" s="10"/>
      <c r="H378" s="10"/>
      <c r="I378" s="10"/>
      <c r="P378" s="127"/>
      <c r="Q378" s="127"/>
      <c r="R378" s="127"/>
      <c r="S378" s="127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93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x14ac:dyDescent="0.25">
      <c r="A379" s="10"/>
      <c r="B379" s="10"/>
      <c r="C379" s="214"/>
      <c r="D379" s="215"/>
      <c r="F379" s="10"/>
      <c r="H379" s="10"/>
      <c r="I379" s="10"/>
      <c r="P379" s="127"/>
      <c r="Q379" s="127"/>
      <c r="R379" s="127"/>
      <c r="S379" s="127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93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x14ac:dyDescent="0.25">
      <c r="A380" s="10"/>
      <c r="B380" s="10"/>
      <c r="C380" s="214"/>
      <c r="D380" s="215"/>
      <c r="F380" s="10"/>
      <c r="H380" s="10"/>
      <c r="I380" s="10"/>
      <c r="P380" s="127"/>
      <c r="Q380" s="127"/>
      <c r="R380" s="127"/>
      <c r="S380" s="127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93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x14ac:dyDescent="0.25">
      <c r="A381" s="10"/>
      <c r="B381" s="10"/>
      <c r="C381" s="214"/>
      <c r="D381" s="215"/>
      <c r="F381" s="10"/>
      <c r="H381" s="10"/>
      <c r="I381" s="10"/>
      <c r="P381" s="127"/>
      <c r="Q381" s="127"/>
      <c r="R381" s="127"/>
      <c r="S381" s="127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93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x14ac:dyDescent="0.25">
      <c r="A382" s="10"/>
      <c r="B382" s="10"/>
      <c r="C382" s="214"/>
      <c r="D382" s="215"/>
      <c r="F382" s="10"/>
      <c r="H382" s="10"/>
      <c r="I382" s="10"/>
      <c r="P382" s="127"/>
      <c r="Q382" s="127"/>
      <c r="R382" s="127"/>
      <c r="S382" s="127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93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x14ac:dyDescent="0.25">
      <c r="A383" s="10"/>
      <c r="B383" s="10"/>
      <c r="C383" s="214"/>
      <c r="D383" s="215"/>
      <c r="F383" s="10"/>
      <c r="H383" s="10"/>
      <c r="I383" s="10"/>
      <c r="P383" s="127"/>
      <c r="Q383" s="127"/>
      <c r="R383" s="127"/>
      <c r="S383" s="127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93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x14ac:dyDescent="0.25">
      <c r="A384" s="10"/>
      <c r="B384" s="10"/>
      <c r="C384" s="214"/>
      <c r="D384" s="215"/>
      <c r="F384" s="10"/>
      <c r="H384" s="10"/>
      <c r="I384" s="10"/>
      <c r="P384" s="127"/>
      <c r="Q384" s="127"/>
      <c r="R384" s="127"/>
      <c r="S384" s="127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93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x14ac:dyDescent="0.25">
      <c r="A385" s="10"/>
      <c r="B385" s="10"/>
      <c r="C385" s="214"/>
      <c r="D385" s="215"/>
      <c r="F385" s="10"/>
      <c r="H385" s="10"/>
      <c r="I385" s="10"/>
      <c r="P385" s="127"/>
      <c r="Q385" s="127"/>
      <c r="R385" s="127"/>
      <c r="S385" s="127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93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x14ac:dyDescent="0.25">
      <c r="A386" s="10"/>
      <c r="B386" s="10"/>
      <c r="C386" s="214"/>
      <c r="D386" s="215"/>
      <c r="F386" s="10"/>
      <c r="H386" s="10"/>
      <c r="I386" s="10"/>
      <c r="P386" s="127"/>
      <c r="Q386" s="127"/>
      <c r="R386" s="127"/>
      <c r="S386" s="127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93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x14ac:dyDescent="0.25">
      <c r="A387" s="10"/>
      <c r="B387" s="10"/>
      <c r="C387" s="214"/>
      <c r="D387" s="215"/>
      <c r="F387" s="10"/>
      <c r="H387" s="10"/>
      <c r="I387" s="10"/>
      <c r="P387" s="127"/>
      <c r="Q387" s="127"/>
      <c r="R387" s="127"/>
      <c r="S387" s="127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93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x14ac:dyDescent="0.25">
      <c r="A388" s="10"/>
      <c r="B388" s="10"/>
      <c r="C388" s="214"/>
      <c r="D388" s="215"/>
      <c r="F388" s="10"/>
      <c r="H388" s="10"/>
      <c r="I388" s="10"/>
      <c r="P388" s="127"/>
      <c r="Q388" s="127"/>
      <c r="R388" s="127"/>
      <c r="S388" s="127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93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x14ac:dyDescent="0.25">
      <c r="A389" s="10"/>
      <c r="B389" s="10"/>
      <c r="C389" s="214"/>
      <c r="D389" s="215"/>
      <c r="F389" s="10"/>
      <c r="H389" s="10"/>
      <c r="I389" s="10"/>
      <c r="P389" s="127"/>
      <c r="Q389" s="127"/>
      <c r="R389" s="127"/>
      <c r="S389" s="127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93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x14ac:dyDescent="0.25">
      <c r="A390" s="10"/>
      <c r="B390" s="10"/>
      <c r="C390" s="214"/>
      <c r="D390" s="215"/>
      <c r="F390" s="10"/>
      <c r="H390" s="10"/>
      <c r="I390" s="10"/>
      <c r="P390" s="127"/>
      <c r="Q390" s="127"/>
      <c r="R390" s="127"/>
      <c r="S390" s="127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93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x14ac:dyDescent="0.25">
      <c r="A391" s="10"/>
      <c r="B391" s="10"/>
      <c r="C391" s="214"/>
      <c r="D391" s="215"/>
      <c r="F391" s="10"/>
      <c r="H391" s="10"/>
      <c r="I391" s="10"/>
      <c r="P391" s="127"/>
      <c r="Q391" s="127"/>
      <c r="R391" s="127"/>
      <c r="S391" s="127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93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x14ac:dyDescent="0.25">
      <c r="A392" s="10"/>
      <c r="B392" s="10"/>
      <c r="C392" s="214"/>
      <c r="D392" s="215"/>
      <c r="F392" s="10"/>
      <c r="H392" s="10"/>
      <c r="I392" s="10"/>
      <c r="P392" s="127"/>
      <c r="Q392" s="127"/>
      <c r="R392" s="127"/>
      <c r="S392" s="127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93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x14ac:dyDescent="0.25">
      <c r="A393" s="10"/>
      <c r="B393" s="10"/>
      <c r="C393" s="214"/>
      <c r="D393" s="215"/>
      <c r="F393" s="10"/>
      <c r="H393" s="10"/>
      <c r="I393" s="10"/>
      <c r="P393" s="127"/>
      <c r="Q393" s="127"/>
      <c r="R393" s="127"/>
      <c r="S393" s="127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93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x14ac:dyDescent="0.25">
      <c r="A394" s="10"/>
      <c r="B394" s="10"/>
      <c r="C394" s="214"/>
      <c r="D394" s="215"/>
      <c r="F394" s="10"/>
      <c r="H394" s="10"/>
      <c r="I394" s="10"/>
      <c r="P394" s="127"/>
      <c r="Q394" s="127"/>
      <c r="R394" s="127"/>
      <c r="S394" s="127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93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x14ac:dyDescent="0.25">
      <c r="A395" s="10"/>
      <c r="B395" s="10"/>
      <c r="C395" s="214"/>
      <c r="D395" s="215"/>
      <c r="F395" s="10"/>
      <c r="H395" s="10"/>
      <c r="I395" s="10"/>
      <c r="P395" s="127"/>
      <c r="Q395" s="127"/>
      <c r="R395" s="127"/>
      <c r="S395" s="127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93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x14ac:dyDescent="0.25">
      <c r="A396" s="10"/>
      <c r="B396" s="10"/>
      <c r="C396" s="214"/>
      <c r="D396" s="215"/>
      <c r="F396" s="10"/>
      <c r="H396" s="10"/>
      <c r="I396" s="10"/>
      <c r="P396" s="127"/>
      <c r="Q396" s="127"/>
      <c r="R396" s="127"/>
      <c r="S396" s="127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93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x14ac:dyDescent="0.25">
      <c r="A397" s="10"/>
      <c r="B397" s="10"/>
      <c r="C397" s="214"/>
      <c r="D397" s="215"/>
      <c r="F397" s="10"/>
      <c r="H397" s="10"/>
      <c r="I397" s="10"/>
      <c r="P397" s="127"/>
      <c r="Q397" s="127"/>
      <c r="R397" s="127"/>
      <c r="S397" s="127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93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x14ac:dyDescent="0.25">
      <c r="A398" s="10"/>
      <c r="B398" s="10"/>
      <c r="C398" s="214"/>
      <c r="D398" s="215"/>
      <c r="F398" s="10"/>
      <c r="H398" s="10"/>
      <c r="I398" s="10"/>
      <c r="P398" s="127"/>
      <c r="Q398" s="127"/>
      <c r="R398" s="127"/>
      <c r="S398" s="127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93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x14ac:dyDescent="0.25">
      <c r="A399" s="10"/>
      <c r="B399" s="10"/>
      <c r="C399" s="214"/>
      <c r="D399" s="215"/>
      <c r="F399" s="10"/>
      <c r="H399" s="10"/>
      <c r="I399" s="10"/>
      <c r="P399" s="127"/>
      <c r="Q399" s="127"/>
      <c r="R399" s="127"/>
      <c r="S399" s="127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93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x14ac:dyDescent="0.25">
      <c r="A400" s="10"/>
      <c r="B400" s="10"/>
      <c r="C400" s="214"/>
      <c r="D400" s="215"/>
      <c r="F400" s="10"/>
      <c r="H400" s="10"/>
      <c r="I400" s="10"/>
      <c r="P400" s="127"/>
      <c r="Q400" s="127"/>
      <c r="R400" s="127"/>
      <c r="S400" s="127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93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x14ac:dyDescent="0.25">
      <c r="A401" s="10"/>
      <c r="B401" s="10"/>
      <c r="C401" s="214"/>
      <c r="D401" s="215"/>
      <c r="F401" s="10"/>
      <c r="H401" s="10"/>
      <c r="I401" s="10"/>
      <c r="P401" s="127"/>
      <c r="Q401" s="127"/>
      <c r="R401" s="127"/>
      <c r="S401" s="127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93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x14ac:dyDescent="0.25">
      <c r="A402" s="10"/>
      <c r="B402" s="10"/>
      <c r="C402" s="214"/>
      <c r="D402" s="215"/>
      <c r="F402" s="10"/>
      <c r="H402" s="10"/>
      <c r="I402" s="10"/>
      <c r="P402" s="127"/>
      <c r="Q402" s="127"/>
      <c r="R402" s="127"/>
      <c r="S402" s="127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93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x14ac:dyDescent="0.25">
      <c r="A403" s="10"/>
      <c r="B403" s="10"/>
      <c r="C403" s="214"/>
      <c r="D403" s="215"/>
      <c r="F403" s="10"/>
      <c r="H403" s="10"/>
      <c r="I403" s="10"/>
      <c r="P403" s="127"/>
      <c r="Q403" s="127"/>
      <c r="R403" s="127"/>
      <c r="S403" s="127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93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x14ac:dyDescent="0.25">
      <c r="A404" s="10"/>
      <c r="B404" s="10"/>
      <c r="C404" s="214"/>
      <c r="D404" s="215"/>
      <c r="F404" s="10"/>
      <c r="H404" s="10"/>
      <c r="I404" s="10"/>
      <c r="P404" s="127"/>
      <c r="Q404" s="127"/>
      <c r="R404" s="127"/>
      <c r="S404" s="127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93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x14ac:dyDescent="0.25">
      <c r="A405" s="10"/>
      <c r="B405" s="10"/>
      <c r="C405" s="214"/>
      <c r="D405" s="215"/>
      <c r="F405" s="10"/>
      <c r="H405" s="10"/>
      <c r="I405" s="10"/>
      <c r="P405" s="127"/>
      <c r="Q405" s="127"/>
      <c r="R405" s="127"/>
      <c r="S405" s="127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93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x14ac:dyDescent="0.25">
      <c r="A406" s="10"/>
      <c r="B406" s="10"/>
      <c r="C406" s="214"/>
      <c r="D406" s="215"/>
      <c r="F406" s="10"/>
      <c r="H406" s="10"/>
      <c r="I406" s="10"/>
      <c r="P406" s="127"/>
      <c r="Q406" s="127"/>
      <c r="R406" s="127"/>
      <c r="S406" s="127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93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x14ac:dyDescent="0.25">
      <c r="A407" s="10"/>
      <c r="B407" s="10"/>
      <c r="C407" s="214"/>
      <c r="D407" s="215"/>
      <c r="F407" s="10"/>
      <c r="H407" s="10"/>
      <c r="I407" s="10"/>
      <c r="P407" s="127"/>
      <c r="Q407" s="127"/>
      <c r="R407" s="127"/>
      <c r="S407" s="127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93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x14ac:dyDescent="0.25">
      <c r="A408" s="10"/>
      <c r="B408" s="10"/>
      <c r="C408" s="214"/>
      <c r="D408" s="215"/>
      <c r="F408" s="10"/>
      <c r="H408" s="10"/>
      <c r="I408" s="10"/>
      <c r="P408" s="127"/>
      <c r="Q408" s="127"/>
      <c r="R408" s="127"/>
      <c r="S408" s="127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93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x14ac:dyDescent="0.25">
      <c r="A409" s="10"/>
      <c r="B409" s="10"/>
      <c r="C409" s="214"/>
      <c r="D409" s="215"/>
      <c r="F409" s="10"/>
      <c r="H409" s="10"/>
      <c r="I409" s="10"/>
      <c r="P409" s="127"/>
      <c r="Q409" s="127"/>
      <c r="R409" s="127"/>
      <c r="S409" s="127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93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x14ac:dyDescent="0.25">
      <c r="A410" s="10"/>
      <c r="B410" s="10"/>
      <c r="C410" s="214"/>
      <c r="D410" s="215"/>
      <c r="F410" s="10"/>
      <c r="H410" s="10"/>
      <c r="I410" s="10"/>
      <c r="P410" s="127"/>
      <c r="Q410" s="127"/>
      <c r="R410" s="127"/>
      <c r="S410" s="127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93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x14ac:dyDescent="0.25">
      <c r="A411" s="10"/>
      <c r="B411" s="10"/>
      <c r="C411" s="214"/>
      <c r="D411" s="215"/>
      <c r="F411" s="10"/>
      <c r="H411" s="10"/>
      <c r="I411" s="10"/>
      <c r="P411" s="127"/>
      <c r="Q411" s="127"/>
      <c r="R411" s="127"/>
      <c r="S411" s="127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93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x14ac:dyDescent="0.25">
      <c r="A412" s="10"/>
      <c r="B412" s="10"/>
      <c r="C412" s="214"/>
      <c r="D412" s="215"/>
      <c r="F412" s="10"/>
      <c r="H412" s="10"/>
      <c r="I412" s="10"/>
      <c r="P412" s="127"/>
      <c r="Q412" s="127"/>
      <c r="R412" s="127"/>
      <c r="S412" s="127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93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x14ac:dyDescent="0.25">
      <c r="A413" s="10"/>
      <c r="B413" s="10"/>
      <c r="C413" s="214"/>
      <c r="D413" s="215"/>
      <c r="F413" s="10"/>
      <c r="H413" s="10"/>
      <c r="I413" s="10"/>
      <c r="P413" s="127"/>
      <c r="Q413" s="127"/>
      <c r="R413" s="127"/>
      <c r="S413" s="127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93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x14ac:dyDescent="0.25">
      <c r="A414" s="10"/>
      <c r="B414" s="10"/>
      <c r="C414" s="214"/>
      <c r="D414" s="215"/>
      <c r="F414" s="10"/>
      <c r="H414" s="10"/>
      <c r="I414" s="10"/>
      <c r="P414" s="127"/>
      <c r="Q414" s="127"/>
      <c r="R414" s="127"/>
      <c r="S414" s="127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93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x14ac:dyDescent="0.25">
      <c r="A415" s="10"/>
      <c r="B415" s="10"/>
      <c r="C415" s="214"/>
      <c r="D415" s="215"/>
      <c r="F415" s="10"/>
      <c r="H415" s="10"/>
      <c r="I415" s="10"/>
      <c r="P415" s="127"/>
      <c r="Q415" s="127"/>
      <c r="R415" s="127"/>
      <c r="S415" s="127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93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x14ac:dyDescent="0.25">
      <c r="A416" s="10"/>
      <c r="B416" s="10"/>
      <c r="C416" s="214"/>
      <c r="D416" s="215"/>
      <c r="F416" s="10"/>
      <c r="H416" s="10"/>
      <c r="I416" s="10"/>
      <c r="P416" s="127"/>
      <c r="Q416" s="127"/>
      <c r="R416" s="127"/>
      <c r="S416" s="127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93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x14ac:dyDescent="0.25">
      <c r="A417" s="10"/>
      <c r="B417" s="10"/>
      <c r="C417" s="214"/>
      <c r="D417" s="215"/>
      <c r="F417" s="10"/>
      <c r="H417" s="10"/>
      <c r="I417" s="10"/>
      <c r="P417" s="127"/>
      <c r="Q417" s="127"/>
      <c r="R417" s="127"/>
      <c r="S417" s="127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93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x14ac:dyDescent="0.25">
      <c r="A418" s="10"/>
      <c r="B418" s="10"/>
      <c r="C418" s="214"/>
      <c r="D418" s="215"/>
      <c r="F418" s="10"/>
      <c r="H418" s="10"/>
      <c r="I418" s="10"/>
      <c r="P418" s="127"/>
      <c r="Q418" s="127"/>
      <c r="R418" s="127"/>
      <c r="S418" s="127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93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x14ac:dyDescent="0.25">
      <c r="A419" s="10"/>
      <c r="B419" s="10"/>
      <c r="C419" s="214"/>
      <c r="D419" s="215"/>
      <c r="F419" s="10"/>
      <c r="H419" s="10"/>
      <c r="I419" s="10"/>
      <c r="P419" s="127"/>
      <c r="Q419" s="127"/>
      <c r="R419" s="127"/>
      <c r="S419" s="127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93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x14ac:dyDescent="0.25">
      <c r="A420" s="10"/>
      <c r="B420" s="10"/>
      <c r="C420" s="214"/>
      <c r="D420" s="215"/>
      <c r="F420" s="10"/>
      <c r="H420" s="10"/>
      <c r="I420" s="10"/>
      <c r="P420" s="127"/>
      <c r="Q420" s="127"/>
      <c r="R420" s="127"/>
      <c r="S420" s="127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93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x14ac:dyDescent="0.25">
      <c r="A421" s="10"/>
      <c r="B421" s="10"/>
      <c r="C421" s="214"/>
      <c r="D421" s="215"/>
      <c r="F421" s="10"/>
      <c r="H421" s="10"/>
      <c r="I421" s="10"/>
      <c r="P421" s="127"/>
      <c r="Q421" s="127"/>
      <c r="R421" s="127"/>
      <c r="S421" s="127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93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x14ac:dyDescent="0.25">
      <c r="A422" s="10"/>
      <c r="B422" s="10"/>
      <c r="C422" s="214"/>
      <c r="D422" s="215"/>
      <c r="F422" s="10"/>
      <c r="H422" s="10"/>
      <c r="I422" s="10"/>
      <c r="P422" s="127"/>
      <c r="Q422" s="127"/>
      <c r="R422" s="127"/>
      <c r="S422" s="127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93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x14ac:dyDescent="0.25">
      <c r="A423" s="10"/>
      <c r="B423" s="10"/>
      <c r="C423" s="214"/>
      <c r="D423" s="215"/>
      <c r="F423" s="10"/>
      <c r="H423" s="10"/>
      <c r="I423" s="10"/>
      <c r="P423" s="127"/>
      <c r="Q423" s="127"/>
      <c r="R423" s="127"/>
      <c r="S423" s="127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93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x14ac:dyDescent="0.25">
      <c r="A424" s="10"/>
      <c r="B424" s="10"/>
      <c r="C424" s="214"/>
      <c r="D424" s="215"/>
      <c r="F424" s="10"/>
      <c r="H424" s="10"/>
      <c r="I424" s="10"/>
      <c r="P424" s="127"/>
      <c r="Q424" s="127"/>
      <c r="R424" s="127"/>
      <c r="S424" s="127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93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x14ac:dyDescent="0.25">
      <c r="A425" s="10"/>
      <c r="B425" s="10"/>
      <c r="C425" s="214"/>
      <c r="D425" s="215"/>
      <c r="F425" s="10"/>
      <c r="H425" s="10"/>
      <c r="I425" s="10"/>
      <c r="P425" s="127"/>
      <c r="Q425" s="127"/>
      <c r="R425" s="127"/>
      <c r="S425" s="127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93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x14ac:dyDescent="0.25">
      <c r="A426" s="10"/>
      <c r="B426" s="10"/>
      <c r="C426" s="214"/>
      <c r="D426" s="215"/>
      <c r="F426" s="10"/>
      <c r="H426" s="10"/>
      <c r="I426" s="10"/>
      <c r="P426" s="127"/>
      <c r="Q426" s="127"/>
      <c r="R426" s="127"/>
      <c r="S426" s="127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93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x14ac:dyDescent="0.25">
      <c r="A427" s="10"/>
      <c r="B427" s="10"/>
      <c r="C427" s="214"/>
      <c r="D427" s="215"/>
      <c r="F427" s="10"/>
      <c r="H427" s="10"/>
      <c r="I427" s="10"/>
      <c r="P427" s="127"/>
      <c r="Q427" s="127"/>
      <c r="R427" s="127"/>
      <c r="S427" s="127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93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x14ac:dyDescent="0.25">
      <c r="A428" s="10"/>
      <c r="B428" s="10"/>
      <c r="C428" s="214"/>
      <c r="D428" s="215"/>
      <c r="F428" s="10"/>
      <c r="H428" s="10"/>
      <c r="I428" s="10"/>
      <c r="P428" s="127"/>
      <c r="Q428" s="127"/>
      <c r="R428" s="127"/>
      <c r="S428" s="127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93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x14ac:dyDescent="0.25">
      <c r="A429" s="10"/>
      <c r="B429" s="10"/>
      <c r="C429" s="214"/>
      <c r="D429" s="215"/>
      <c r="F429" s="10"/>
      <c r="H429" s="10"/>
      <c r="I429" s="10"/>
      <c r="P429" s="127"/>
      <c r="Q429" s="127"/>
      <c r="R429" s="127"/>
      <c r="S429" s="127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93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x14ac:dyDescent="0.25">
      <c r="A430" s="10"/>
      <c r="B430" s="10"/>
      <c r="C430" s="214"/>
      <c r="D430" s="215"/>
      <c r="F430" s="10"/>
      <c r="H430" s="10"/>
      <c r="I430" s="10"/>
      <c r="P430" s="127"/>
      <c r="Q430" s="127"/>
      <c r="R430" s="127"/>
      <c r="S430" s="127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93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x14ac:dyDescent="0.25">
      <c r="A431" s="10"/>
      <c r="B431" s="10"/>
      <c r="C431" s="214"/>
      <c r="D431" s="215"/>
      <c r="F431" s="10"/>
      <c r="H431" s="10"/>
      <c r="I431" s="10"/>
      <c r="P431" s="127"/>
      <c r="Q431" s="127"/>
      <c r="R431" s="127"/>
      <c r="S431" s="127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93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x14ac:dyDescent="0.25">
      <c r="A432" s="10"/>
      <c r="B432" s="10"/>
      <c r="C432" s="214"/>
      <c r="D432" s="215"/>
      <c r="F432" s="10"/>
      <c r="H432" s="10"/>
      <c r="I432" s="10"/>
      <c r="P432" s="127"/>
      <c r="Q432" s="127"/>
      <c r="R432" s="127"/>
      <c r="S432" s="127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93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x14ac:dyDescent="0.25">
      <c r="A433" s="10"/>
      <c r="B433" s="10"/>
      <c r="C433" s="214"/>
      <c r="D433" s="215"/>
      <c r="F433" s="10"/>
      <c r="H433" s="10"/>
      <c r="I433" s="10"/>
      <c r="P433" s="127"/>
      <c r="Q433" s="127"/>
      <c r="R433" s="127"/>
      <c r="S433" s="127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93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x14ac:dyDescent="0.25">
      <c r="A434" s="10"/>
      <c r="B434" s="10"/>
      <c r="C434" s="214"/>
      <c r="D434" s="215"/>
      <c r="F434" s="10"/>
      <c r="H434" s="10"/>
      <c r="I434" s="10"/>
      <c r="P434" s="127"/>
      <c r="Q434" s="127"/>
      <c r="R434" s="127"/>
      <c r="S434" s="127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93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x14ac:dyDescent="0.25">
      <c r="A435" s="10"/>
      <c r="B435" s="10"/>
      <c r="C435" s="214"/>
      <c r="D435" s="215"/>
      <c r="F435" s="10"/>
      <c r="H435" s="10"/>
      <c r="I435" s="10"/>
      <c r="P435" s="127"/>
      <c r="Q435" s="127"/>
      <c r="R435" s="127"/>
      <c r="S435" s="127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93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x14ac:dyDescent="0.25">
      <c r="A436" s="10"/>
      <c r="B436" s="10"/>
      <c r="C436" s="214"/>
      <c r="D436" s="215"/>
      <c r="F436" s="10"/>
      <c r="H436" s="10"/>
      <c r="I436" s="10"/>
      <c r="P436" s="127"/>
      <c r="Q436" s="127"/>
      <c r="R436" s="127"/>
      <c r="S436" s="127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93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x14ac:dyDescent="0.25">
      <c r="A437" s="10"/>
      <c r="B437" s="10"/>
      <c r="C437" s="214"/>
      <c r="D437" s="215"/>
      <c r="F437" s="10"/>
      <c r="H437" s="10"/>
      <c r="I437" s="10"/>
      <c r="P437" s="127"/>
      <c r="Q437" s="127"/>
      <c r="R437" s="127"/>
      <c r="S437" s="127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93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x14ac:dyDescent="0.25">
      <c r="A438" s="10"/>
      <c r="B438" s="10"/>
      <c r="C438" s="214"/>
      <c r="D438" s="215"/>
      <c r="F438" s="10"/>
      <c r="H438" s="10"/>
      <c r="I438" s="10"/>
      <c r="P438" s="127"/>
      <c r="Q438" s="127"/>
      <c r="R438" s="127"/>
      <c r="S438" s="127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93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x14ac:dyDescent="0.25">
      <c r="A439" s="10"/>
      <c r="B439" s="10"/>
      <c r="C439" s="214"/>
      <c r="D439" s="215"/>
      <c r="F439" s="10"/>
      <c r="H439" s="10"/>
      <c r="I439" s="10"/>
      <c r="P439" s="127"/>
      <c r="Q439" s="127"/>
      <c r="R439" s="127"/>
      <c r="S439" s="127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93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x14ac:dyDescent="0.25">
      <c r="A440" s="10"/>
      <c r="B440" s="10"/>
      <c r="C440" s="214"/>
      <c r="D440" s="215"/>
      <c r="F440" s="10"/>
      <c r="H440" s="10"/>
      <c r="I440" s="10"/>
      <c r="P440" s="127"/>
      <c r="Q440" s="127"/>
      <c r="R440" s="127"/>
      <c r="S440" s="127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93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x14ac:dyDescent="0.25">
      <c r="A441" s="10"/>
      <c r="B441" s="10"/>
      <c r="C441" s="214"/>
      <c r="D441" s="215"/>
      <c r="F441" s="10"/>
      <c r="H441" s="10"/>
      <c r="I441" s="10"/>
      <c r="P441" s="127"/>
      <c r="Q441" s="127"/>
      <c r="R441" s="127"/>
      <c r="S441" s="127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93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x14ac:dyDescent="0.25">
      <c r="A442" s="10"/>
      <c r="B442" s="10"/>
      <c r="C442" s="214"/>
      <c r="D442" s="215"/>
      <c r="F442" s="10"/>
      <c r="H442" s="10"/>
      <c r="I442" s="10"/>
      <c r="P442" s="127"/>
      <c r="Q442" s="127"/>
      <c r="R442" s="127"/>
      <c r="S442" s="127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93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x14ac:dyDescent="0.25">
      <c r="A443" s="10"/>
      <c r="B443" s="10"/>
      <c r="C443" s="214"/>
      <c r="D443" s="215"/>
      <c r="F443" s="10"/>
      <c r="H443" s="10"/>
      <c r="I443" s="10"/>
      <c r="P443" s="127"/>
      <c r="Q443" s="127"/>
      <c r="R443" s="127"/>
      <c r="S443" s="127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93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x14ac:dyDescent="0.25">
      <c r="A444" s="10"/>
      <c r="B444" s="10"/>
      <c r="C444" s="214"/>
      <c r="D444" s="215"/>
      <c r="F444" s="10"/>
      <c r="H444" s="10"/>
      <c r="I444" s="10"/>
      <c r="P444" s="127"/>
      <c r="Q444" s="127"/>
      <c r="R444" s="127"/>
      <c r="S444" s="127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93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x14ac:dyDescent="0.25">
      <c r="A445" s="10"/>
      <c r="B445" s="10"/>
      <c r="C445" s="214"/>
      <c r="D445" s="215"/>
      <c r="F445" s="10"/>
      <c r="H445" s="10"/>
      <c r="I445" s="10"/>
      <c r="P445" s="127"/>
      <c r="Q445" s="127"/>
      <c r="R445" s="127"/>
      <c r="S445" s="127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93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x14ac:dyDescent="0.25">
      <c r="A446" s="10"/>
      <c r="B446" s="10"/>
      <c r="C446" s="214"/>
      <c r="D446" s="215"/>
      <c r="F446" s="10"/>
      <c r="H446" s="10"/>
      <c r="I446" s="10"/>
      <c r="P446" s="127"/>
      <c r="Q446" s="127"/>
      <c r="R446" s="127"/>
      <c r="S446" s="127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93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x14ac:dyDescent="0.25">
      <c r="A447" s="10"/>
      <c r="B447" s="10"/>
      <c r="C447" s="214"/>
      <c r="D447" s="215"/>
      <c r="F447" s="10"/>
      <c r="H447" s="10"/>
      <c r="I447" s="10"/>
      <c r="P447" s="127"/>
      <c r="Q447" s="127"/>
      <c r="R447" s="127"/>
      <c r="S447" s="127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93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x14ac:dyDescent="0.25">
      <c r="A448" s="10"/>
      <c r="B448" s="10"/>
      <c r="C448" s="214"/>
      <c r="D448" s="215"/>
      <c r="F448" s="10"/>
      <c r="H448" s="10"/>
      <c r="I448" s="10"/>
      <c r="P448" s="127"/>
      <c r="Q448" s="127"/>
      <c r="R448" s="127"/>
      <c r="S448" s="127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93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x14ac:dyDescent="0.25">
      <c r="A449" s="10"/>
      <c r="B449" s="10"/>
      <c r="C449" s="214"/>
      <c r="D449" s="215"/>
      <c r="F449" s="10"/>
      <c r="H449" s="10"/>
      <c r="I449" s="10"/>
      <c r="P449" s="127"/>
      <c r="Q449" s="127"/>
      <c r="R449" s="127"/>
      <c r="S449" s="127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93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x14ac:dyDescent="0.25">
      <c r="A450" s="10"/>
      <c r="B450" s="10"/>
      <c r="C450" s="214"/>
      <c r="D450" s="215"/>
      <c r="F450" s="10"/>
      <c r="H450" s="10"/>
      <c r="I450" s="10"/>
      <c r="P450" s="127"/>
      <c r="Q450" s="127"/>
      <c r="R450" s="127"/>
      <c r="S450" s="127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93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x14ac:dyDescent="0.25">
      <c r="A451" s="10"/>
      <c r="B451" s="10"/>
      <c r="C451" s="214"/>
      <c r="D451" s="215"/>
      <c r="F451" s="10"/>
      <c r="H451" s="10"/>
      <c r="I451" s="10"/>
      <c r="P451" s="127"/>
      <c r="Q451" s="127"/>
      <c r="R451" s="127"/>
      <c r="S451" s="127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93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x14ac:dyDescent="0.25">
      <c r="A452" s="10"/>
      <c r="B452" s="10"/>
      <c r="C452" s="214"/>
      <c r="D452" s="215"/>
      <c r="F452" s="10"/>
      <c r="H452" s="10"/>
      <c r="I452" s="10"/>
      <c r="P452" s="127"/>
      <c r="Q452" s="127"/>
      <c r="R452" s="127"/>
      <c r="S452" s="127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93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x14ac:dyDescent="0.25">
      <c r="A453" s="10"/>
      <c r="B453" s="10"/>
      <c r="C453" s="214"/>
      <c r="D453" s="215"/>
      <c r="F453" s="10"/>
      <c r="H453" s="10"/>
      <c r="I453" s="10"/>
      <c r="P453" s="127"/>
      <c r="Q453" s="127"/>
      <c r="R453" s="127"/>
      <c r="S453" s="127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93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x14ac:dyDescent="0.25">
      <c r="A454" s="10"/>
      <c r="B454" s="10"/>
      <c r="C454" s="214"/>
      <c r="D454" s="215"/>
      <c r="F454" s="10"/>
      <c r="H454" s="10"/>
      <c r="I454" s="10"/>
      <c r="P454" s="127"/>
      <c r="Q454" s="127"/>
      <c r="R454" s="127"/>
      <c r="S454" s="127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93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x14ac:dyDescent="0.25">
      <c r="A455" s="10"/>
      <c r="B455" s="10"/>
      <c r="C455" s="214"/>
      <c r="D455" s="215"/>
      <c r="F455" s="10"/>
      <c r="H455" s="10"/>
      <c r="I455" s="10"/>
      <c r="P455" s="127"/>
      <c r="Q455" s="127"/>
      <c r="R455" s="127"/>
      <c r="S455" s="127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93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x14ac:dyDescent="0.25">
      <c r="A456" s="10"/>
      <c r="B456" s="10"/>
      <c r="C456" s="214"/>
      <c r="D456" s="215"/>
      <c r="F456" s="10"/>
      <c r="H456" s="10"/>
      <c r="I456" s="10"/>
      <c r="P456" s="127"/>
      <c r="Q456" s="127"/>
      <c r="R456" s="127"/>
      <c r="S456" s="127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93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x14ac:dyDescent="0.25">
      <c r="A457" s="10"/>
      <c r="B457" s="10"/>
      <c r="C457" s="214"/>
      <c r="D457" s="215"/>
      <c r="F457" s="10"/>
      <c r="H457" s="10"/>
      <c r="I457" s="10"/>
      <c r="P457" s="127"/>
      <c r="Q457" s="127"/>
      <c r="R457" s="127"/>
      <c r="S457" s="127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93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x14ac:dyDescent="0.25">
      <c r="A458" s="10"/>
      <c r="B458" s="10"/>
      <c r="C458" s="214"/>
      <c r="D458" s="215"/>
      <c r="F458" s="10"/>
      <c r="H458" s="10"/>
      <c r="I458" s="10"/>
      <c r="P458" s="127"/>
      <c r="Q458" s="127"/>
      <c r="R458" s="127"/>
      <c r="S458" s="127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93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x14ac:dyDescent="0.25">
      <c r="A459" s="10"/>
      <c r="B459" s="10"/>
      <c r="C459" s="214"/>
      <c r="D459" s="215"/>
      <c r="F459" s="10"/>
      <c r="H459" s="10"/>
      <c r="I459" s="10"/>
      <c r="P459" s="127"/>
      <c r="Q459" s="127"/>
      <c r="R459" s="127"/>
      <c r="S459" s="127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93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x14ac:dyDescent="0.25">
      <c r="A460" s="10"/>
      <c r="B460" s="10"/>
      <c r="C460" s="214"/>
      <c r="D460" s="215"/>
      <c r="F460" s="10"/>
      <c r="H460" s="10"/>
      <c r="I460" s="10"/>
      <c r="P460" s="127"/>
      <c r="Q460" s="127"/>
      <c r="R460" s="127"/>
      <c r="S460" s="127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93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x14ac:dyDescent="0.25">
      <c r="A461" s="10"/>
      <c r="B461" s="10"/>
      <c r="C461" s="214"/>
      <c r="D461" s="215"/>
      <c r="F461" s="10"/>
      <c r="H461" s="10"/>
      <c r="I461" s="10"/>
      <c r="P461" s="127"/>
      <c r="Q461" s="127"/>
      <c r="R461" s="127"/>
      <c r="S461" s="127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93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x14ac:dyDescent="0.25">
      <c r="A462" s="10"/>
      <c r="B462" s="10"/>
      <c r="C462" s="214"/>
      <c r="D462" s="215"/>
      <c r="F462" s="10"/>
      <c r="H462" s="10"/>
      <c r="I462" s="10"/>
      <c r="P462" s="127"/>
      <c r="Q462" s="127"/>
      <c r="R462" s="127"/>
      <c r="S462" s="127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93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x14ac:dyDescent="0.25">
      <c r="A463" s="10"/>
      <c r="B463" s="10"/>
      <c r="C463" s="214"/>
      <c r="D463" s="215"/>
      <c r="F463" s="10"/>
      <c r="H463" s="10"/>
      <c r="I463" s="10"/>
      <c r="P463" s="127"/>
      <c r="Q463" s="127"/>
      <c r="R463" s="127"/>
      <c r="S463" s="127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93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x14ac:dyDescent="0.25">
      <c r="A464" s="10"/>
      <c r="B464" s="10"/>
      <c r="C464" s="214"/>
      <c r="D464" s="215"/>
      <c r="F464" s="10"/>
      <c r="H464" s="10"/>
      <c r="I464" s="10"/>
      <c r="P464" s="127"/>
      <c r="Q464" s="127"/>
      <c r="R464" s="127"/>
      <c r="S464" s="127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93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x14ac:dyDescent="0.25">
      <c r="A465" s="10"/>
      <c r="B465" s="10"/>
      <c r="C465" s="214"/>
      <c r="D465" s="215"/>
      <c r="F465" s="10"/>
      <c r="H465" s="10"/>
      <c r="I465" s="10"/>
      <c r="P465" s="127"/>
      <c r="Q465" s="127"/>
      <c r="R465" s="127"/>
      <c r="S465" s="127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93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x14ac:dyDescent="0.25">
      <c r="A466" s="10"/>
      <c r="B466" s="10"/>
      <c r="C466" s="214"/>
      <c r="D466" s="215"/>
      <c r="F466" s="10"/>
      <c r="H466" s="10"/>
      <c r="I466" s="10"/>
      <c r="P466" s="127"/>
      <c r="Q466" s="127"/>
      <c r="R466" s="127"/>
      <c r="S466" s="127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93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x14ac:dyDescent="0.25">
      <c r="A467" s="10"/>
      <c r="B467" s="10"/>
      <c r="C467" s="214"/>
      <c r="D467" s="215"/>
      <c r="F467" s="10"/>
      <c r="H467" s="10"/>
      <c r="I467" s="10"/>
      <c r="P467" s="127"/>
      <c r="Q467" s="127"/>
      <c r="R467" s="127"/>
      <c r="S467" s="127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93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x14ac:dyDescent="0.25">
      <c r="A468" s="10"/>
      <c r="B468" s="10"/>
      <c r="C468" s="214"/>
      <c r="D468" s="215"/>
      <c r="F468" s="10"/>
      <c r="H468" s="10"/>
      <c r="I468" s="10"/>
      <c r="P468" s="127"/>
      <c r="Q468" s="127"/>
      <c r="R468" s="127"/>
      <c r="S468" s="127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93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x14ac:dyDescent="0.25">
      <c r="A469" s="10"/>
      <c r="B469" s="10"/>
      <c r="C469" s="214"/>
      <c r="D469" s="215"/>
      <c r="F469" s="10"/>
      <c r="H469" s="10"/>
      <c r="I469" s="10"/>
      <c r="P469" s="127"/>
      <c r="Q469" s="127"/>
      <c r="R469" s="127"/>
      <c r="S469" s="127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93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x14ac:dyDescent="0.25">
      <c r="A470" s="10"/>
      <c r="B470" s="10"/>
      <c r="C470" s="214"/>
      <c r="D470" s="215"/>
      <c r="F470" s="10"/>
      <c r="H470" s="10"/>
      <c r="I470" s="10"/>
      <c r="P470" s="127"/>
      <c r="Q470" s="127"/>
      <c r="R470" s="127"/>
      <c r="S470" s="127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93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x14ac:dyDescent="0.25">
      <c r="A471" s="10"/>
      <c r="B471" s="10"/>
      <c r="C471" s="214"/>
      <c r="D471" s="215"/>
      <c r="F471" s="10"/>
      <c r="H471" s="10"/>
      <c r="I471" s="10"/>
      <c r="P471" s="127"/>
      <c r="Q471" s="127"/>
      <c r="R471" s="127"/>
      <c r="S471" s="127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93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x14ac:dyDescent="0.25">
      <c r="A472" s="10"/>
      <c r="B472" s="10"/>
      <c r="C472" s="214"/>
      <c r="D472" s="215"/>
      <c r="F472" s="10"/>
      <c r="H472" s="10"/>
      <c r="I472" s="10"/>
      <c r="P472" s="127"/>
      <c r="Q472" s="127"/>
      <c r="R472" s="127"/>
      <c r="S472" s="127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93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x14ac:dyDescent="0.25">
      <c r="A473" s="10"/>
      <c r="B473" s="10"/>
      <c r="C473" s="214"/>
      <c r="D473" s="215"/>
      <c r="F473" s="10"/>
      <c r="H473" s="10"/>
      <c r="I473" s="10"/>
      <c r="P473" s="127"/>
      <c r="Q473" s="127"/>
      <c r="R473" s="127"/>
      <c r="S473" s="127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93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x14ac:dyDescent="0.25">
      <c r="A474" s="10"/>
      <c r="B474" s="10"/>
      <c r="C474" s="214"/>
      <c r="D474" s="215"/>
      <c r="F474" s="10"/>
      <c r="H474" s="10"/>
      <c r="I474" s="10"/>
      <c r="P474" s="127"/>
      <c r="Q474" s="127"/>
      <c r="R474" s="127"/>
      <c r="S474" s="127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93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x14ac:dyDescent="0.25">
      <c r="A475" s="10"/>
      <c r="B475" s="10"/>
      <c r="C475" s="214"/>
      <c r="D475" s="215"/>
      <c r="F475" s="10"/>
      <c r="H475" s="10"/>
      <c r="I475" s="10"/>
      <c r="P475" s="127"/>
      <c r="Q475" s="127"/>
      <c r="R475" s="127"/>
      <c r="S475" s="127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93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x14ac:dyDescent="0.25">
      <c r="A476" s="10"/>
      <c r="B476" s="10"/>
      <c r="C476" s="214"/>
      <c r="D476" s="215"/>
      <c r="F476" s="10"/>
      <c r="H476" s="10"/>
      <c r="I476" s="10"/>
      <c r="P476" s="127"/>
      <c r="Q476" s="127"/>
      <c r="R476" s="127"/>
      <c r="S476" s="127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93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x14ac:dyDescent="0.25">
      <c r="A477" s="10"/>
      <c r="B477" s="10"/>
      <c r="C477" s="214"/>
      <c r="D477" s="215"/>
      <c r="F477" s="10"/>
      <c r="H477" s="10"/>
      <c r="I477" s="10"/>
      <c r="P477" s="127"/>
      <c r="Q477" s="127"/>
      <c r="R477" s="127"/>
      <c r="S477" s="127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93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x14ac:dyDescent="0.25">
      <c r="A478" s="10"/>
      <c r="B478" s="10"/>
      <c r="C478" s="214"/>
      <c r="D478" s="215"/>
      <c r="F478" s="10"/>
      <c r="H478" s="10"/>
      <c r="I478" s="10"/>
      <c r="P478" s="127"/>
      <c r="Q478" s="127"/>
      <c r="R478" s="127"/>
      <c r="S478" s="127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93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x14ac:dyDescent="0.25">
      <c r="A479" s="10"/>
      <c r="B479" s="10"/>
      <c r="C479" s="214"/>
      <c r="D479" s="215"/>
      <c r="F479" s="10"/>
      <c r="H479" s="10"/>
      <c r="I479" s="10"/>
      <c r="P479" s="127"/>
      <c r="Q479" s="127"/>
      <c r="R479" s="127"/>
      <c r="S479" s="127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93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x14ac:dyDescent="0.25">
      <c r="A480" s="10"/>
      <c r="B480" s="10"/>
      <c r="C480" s="214"/>
      <c r="D480" s="215"/>
      <c r="F480" s="10"/>
      <c r="H480" s="10"/>
      <c r="I480" s="10"/>
      <c r="P480" s="127"/>
      <c r="Q480" s="127"/>
      <c r="R480" s="127"/>
      <c r="S480" s="127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93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x14ac:dyDescent="0.25">
      <c r="A481" s="10"/>
      <c r="B481" s="10"/>
      <c r="C481" s="214"/>
      <c r="D481" s="215"/>
      <c r="F481" s="10"/>
      <c r="H481" s="10"/>
      <c r="I481" s="10"/>
      <c r="P481" s="127"/>
      <c r="Q481" s="127"/>
      <c r="R481" s="127"/>
      <c r="S481" s="127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93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x14ac:dyDescent="0.25">
      <c r="A482" s="10"/>
      <c r="B482" s="10"/>
      <c r="C482" s="214"/>
      <c r="D482" s="215"/>
      <c r="F482" s="10"/>
      <c r="H482" s="10"/>
      <c r="I482" s="10"/>
      <c r="P482" s="127"/>
      <c r="Q482" s="127"/>
      <c r="R482" s="127"/>
      <c r="S482" s="127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93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x14ac:dyDescent="0.25">
      <c r="A483" s="10"/>
      <c r="B483" s="10"/>
      <c r="C483" s="214"/>
      <c r="D483" s="215"/>
      <c r="F483" s="10"/>
      <c r="H483" s="10"/>
      <c r="I483" s="10"/>
      <c r="P483" s="127"/>
      <c r="Q483" s="127"/>
      <c r="R483" s="127"/>
      <c r="S483" s="127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93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x14ac:dyDescent="0.25">
      <c r="A484" s="10"/>
      <c r="B484" s="10"/>
      <c r="C484" s="214"/>
      <c r="D484" s="215"/>
      <c r="F484" s="10"/>
      <c r="H484" s="10"/>
      <c r="I484" s="10"/>
      <c r="P484" s="127"/>
      <c r="Q484" s="127"/>
      <c r="R484" s="127"/>
      <c r="S484" s="127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93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x14ac:dyDescent="0.25">
      <c r="A485" s="10"/>
      <c r="B485" s="10"/>
      <c r="C485" s="214"/>
      <c r="D485" s="215"/>
      <c r="F485" s="10"/>
      <c r="H485" s="10"/>
      <c r="I485" s="10"/>
      <c r="P485" s="127"/>
      <c r="Q485" s="127"/>
      <c r="R485" s="127"/>
      <c r="S485" s="127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93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x14ac:dyDescent="0.25">
      <c r="A486" s="10"/>
      <c r="B486" s="10"/>
      <c r="C486" s="214"/>
      <c r="D486" s="215"/>
      <c r="F486" s="10"/>
      <c r="H486" s="10"/>
      <c r="I486" s="10"/>
      <c r="P486" s="127"/>
      <c r="Q486" s="127"/>
      <c r="R486" s="127"/>
      <c r="S486" s="127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93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x14ac:dyDescent="0.25">
      <c r="A487" s="10"/>
      <c r="B487" s="10"/>
      <c r="C487" s="214"/>
      <c r="D487" s="215"/>
      <c r="F487" s="10"/>
      <c r="H487" s="10"/>
      <c r="I487" s="10"/>
      <c r="P487" s="127"/>
      <c r="Q487" s="127"/>
      <c r="R487" s="127"/>
      <c r="S487" s="127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93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x14ac:dyDescent="0.25">
      <c r="A488" s="10"/>
      <c r="B488" s="10"/>
      <c r="C488" s="214"/>
      <c r="D488" s="215"/>
      <c r="F488" s="10"/>
      <c r="H488" s="10"/>
      <c r="I488" s="10"/>
      <c r="P488" s="127"/>
      <c r="Q488" s="127"/>
      <c r="R488" s="127"/>
      <c r="S488" s="127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93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x14ac:dyDescent="0.25">
      <c r="A489" s="10"/>
      <c r="B489" s="10"/>
      <c r="C489" s="214"/>
      <c r="D489" s="215"/>
      <c r="F489" s="10"/>
      <c r="H489" s="10"/>
      <c r="I489" s="10"/>
      <c r="P489" s="127"/>
      <c r="Q489" s="127"/>
      <c r="R489" s="127"/>
      <c r="S489" s="127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93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x14ac:dyDescent="0.25">
      <c r="A490" s="10"/>
      <c r="B490" s="10"/>
      <c r="C490" s="214"/>
      <c r="D490" s="215"/>
      <c r="F490" s="10"/>
      <c r="H490" s="10"/>
      <c r="I490" s="10"/>
      <c r="P490" s="127"/>
      <c r="Q490" s="127"/>
      <c r="R490" s="127"/>
      <c r="S490" s="127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93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x14ac:dyDescent="0.25">
      <c r="A491" s="10"/>
      <c r="B491" s="10"/>
      <c r="C491" s="214"/>
      <c r="D491" s="215"/>
      <c r="F491" s="10"/>
      <c r="H491" s="10"/>
      <c r="I491" s="10"/>
      <c r="P491" s="127"/>
      <c r="Q491" s="127"/>
      <c r="R491" s="127"/>
      <c r="S491" s="127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93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x14ac:dyDescent="0.25">
      <c r="A492" s="10"/>
      <c r="B492" s="10"/>
      <c r="C492" s="214"/>
      <c r="D492" s="215"/>
      <c r="F492" s="10"/>
      <c r="H492" s="10"/>
      <c r="I492" s="10"/>
      <c r="P492" s="127"/>
      <c r="Q492" s="127"/>
      <c r="R492" s="127"/>
      <c r="S492" s="127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93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x14ac:dyDescent="0.25">
      <c r="A493" s="10"/>
      <c r="B493" s="10"/>
      <c r="C493" s="214"/>
      <c r="D493" s="215"/>
      <c r="F493" s="10"/>
      <c r="H493" s="10"/>
      <c r="I493" s="10"/>
      <c r="P493" s="127"/>
      <c r="Q493" s="127"/>
      <c r="R493" s="127"/>
      <c r="S493" s="127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93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x14ac:dyDescent="0.25">
      <c r="A494" s="10"/>
      <c r="B494" s="10"/>
      <c r="C494" s="214"/>
      <c r="D494" s="215"/>
      <c r="F494" s="10"/>
      <c r="H494" s="10"/>
      <c r="I494" s="10"/>
      <c r="P494" s="127"/>
      <c r="Q494" s="127"/>
      <c r="R494" s="127"/>
      <c r="S494" s="127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93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x14ac:dyDescent="0.25">
      <c r="A495" s="10"/>
      <c r="B495" s="10"/>
      <c r="C495" s="214"/>
      <c r="D495" s="215"/>
      <c r="F495" s="10"/>
      <c r="H495" s="10"/>
      <c r="I495" s="10"/>
      <c r="P495" s="127"/>
      <c r="Q495" s="127"/>
      <c r="R495" s="127"/>
      <c r="S495" s="127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93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x14ac:dyDescent="0.25">
      <c r="A496" s="10"/>
      <c r="B496" s="10"/>
      <c r="C496" s="214"/>
      <c r="D496" s="215"/>
      <c r="F496" s="10"/>
      <c r="H496" s="10"/>
      <c r="I496" s="10"/>
      <c r="P496" s="127"/>
      <c r="Q496" s="127"/>
      <c r="R496" s="127"/>
      <c r="S496" s="127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93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x14ac:dyDescent="0.25">
      <c r="A497" s="10"/>
      <c r="B497" s="10"/>
      <c r="C497" s="214"/>
      <c r="D497" s="215"/>
      <c r="F497" s="10"/>
      <c r="H497" s="10"/>
      <c r="I497" s="10"/>
      <c r="P497" s="127"/>
      <c r="Q497" s="127"/>
      <c r="R497" s="127"/>
      <c r="S497" s="127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93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x14ac:dyDescent="0.25">
      <c r="A498" s="10"/>
      <c r="B498" s="10"/>
      <c r="C498" s="214"/>
      <c r="D498" s="215"/>
      <c r="F498" s="10"/>
      <c r="H498" s="10"/>
      <c r="I498" s="10"/>
      <c r="P498" s="127"/>
      <c r="Q498" s="127"/>
      <c r="R498" s="127"/>
      <c r="S498" s="127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93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x14ac:dyDescent="0.25">
      <c r="A499" s="10"/>
      <c r="B499" s="10"/>
      <c r="C499" s="214"/>
      <c r="D499" s="215"/>
      <c r="F499" s="10"/>
      <c r="H499" s="10"/>
      <c r="I499" s="10"/>
      <c r="P499" s="127"/>
      <c r="Q499" s="127"/>
      <c r="R499" s="127"/>
      <c r="S499" s="127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93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x14ac:dyDescent="0.25">
      <c r="A500" s="10"/>
      <c r="B500" s="10"/>
      <c r="C500" s="214"/>
      <c r="D500" s="215"/>
      <c r="F500" s="10"/>
      <c r="H500" s="10"/>
      <c r="I500" s="10"/>
      <c r="P500" s="127"/>
      <c r="Q500" s="127"/>
      <c r="R500" s="127"/>
      <c r="S500" s="127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93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cS3SW6Mvg21QGFPAkhN9s5nHFs17HByMlfRO3YPKRP3DBXQX3AU1muzAGoHFG/TCGfXOYKbG0uMWBBJEK2GxVQ==" saltValue="rfI7uqzFuqDRZyp9LN+13A==" spinCount="100000" sheet="1" objects="1" scenarios="1"/>
  <autoFilter ref="AG19:AX136" xr:uid="{00000000-0009-0000-0000-000002000000}">
    <filterColumn colId="0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8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56" customWidth="1"/>
    <col min="2" max="2" width="60.5703125" style="56" bestFit="1" customWidth="1"/>
    <col min="3" max="3" width="3.5703125" style="56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34" customWidth="1"/>
    <col min="10" max="10" width="3.42578125" style="4" customWidth="1"/>
    <col min="11" max="11" width="6.42578125" style="56" customWidth="1"/>
    <col min="12" max="12" width="10.42578125" style="56" customWidth="1"/>
    <col min="13" max="13" width="11.42578125" style="56" customWidth="1"/>
    <col min="14" max="16384" width="11.42578125" style="56"/>
  </cols>
  <sheetData>
    <row r="1" spans="1:100" ht="18" customHeight="1" thickBot="1" x14ac:dyDescent="0.25">
      <c r="A1" s="10"/>
      <c r="B1" s="10"/>
      <c r="C1" s="10"/>
      <c r="H1" s="34"/>
      <c r="J1" s="35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96" t="s">
        <v>94</v>
      </c>
      <c r="C2" s="95"/>
      <c r="H2" s="34"/>
      <c r="J2" s="35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" customHeight="1" thickBot="1" x14ac:dyDescent="0.25">
      <c r="A3" s="10"/>
      <c r="B3" s="11"/>
      <c r="C3" s="10"/>
      <c r="H3" s="34"/>
      <c r="J3" s="35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44" customFormat="1" ht="12" customHeight="1" x14ac:dyDescent="0.2">
      <c r="A4" s="145"/>
      <c r="B4" s="180" t="s">
        <v>9</v>
      </c>
      <c r="C4" s="145"/>
      <c r="D4" s="485">
        <f>Deckblatt_BBET!C4</f>
        <v>0</v>
      </c>
      <c r="E4" s="486"/>
      <c r="F4" s="486"/>
      <c r="G4" s="486"/>
      <c r="H4" s="487"/>
      <c r="I4" s="146"/>
      <c r="J4" s="146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</row>
    <row r="5" spans="1:100" s="144" customFormat="1" ht="12" customHeight="1" x14ac:dyDescent="0.2">
      <c r="A5" s="145"/>
      <c r="B5" s="180" t="s">
        <v>176</v>
      </c>
      <c r="C5" s="145"/>
      <c r="D5" s="489">
        <f>Deckblatt_BBET!C5</f>
        <v>0</v>
      </c>
      <c r="E5" s="490"/>
      <c r="F5" s="490"/>
      <c r="G5" s="490"/>
      <c r="H5" s="491"/>
      <c r="I5" s="147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</row>
    <row r="6" spans="1:100" s="144" customFormat="1" ht="12" customHeight="1" x14ac:dyDescent="0.2">
      <c r="A6" s="145"/>
      <c r="B6" s="340" t="s">
        <v>322</v>
      </c>
      <c r="C6" s="145"/>
      <c r="D6" s="489">
        <f>Deckblatt_BBET!C6</f>
        <v>0</v>
      </c>
      <c r="E6" s="490"/>
      <c r="F6" s="490"/>
      <c r="G6" s="490"/>
      <c r="H6" s="491"/>
      <c r="I6" s="147"/>
      <c r="J6" s="145"/>
      <c r="K6" s="145" t="s">
        <v>69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</row>
    <row r="7" spans="1:100" s="144" customFormat="1" ht="12" customHeight="1" x14ac:dyDescent="0.2">
      <c r="A7" s="145"/>
      <c r="B7" s="340" t="s">
        <v>70</v>
      </c>
      <c r="C7" s="145"/>
      <c r="D7" s="489">
        <f>Deckblatt_BBET!C7</f>
        <v>0</v>
      </c>
      <c r="E7" s="490"/>
      <c r="F7" s="490"/>
      <c r="G7" s="490"/>
      <c r="H7" s="491"/>
      <c r="I7" s="147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s="144" customFormat="1" ht="12" customHeight="1" x14ac:dyDescent="0.2">
      <c r="A8" s="145"/>
      <c r="B8" s="340" t="s">
        <v>13</v>
      </c>
      <c r="C8" s="145"/>
      <c r="D8" s="489">
        <f>Deckblatt_BBET!C8</f>
        <v>0</v>
      </c>
      <c r="E8" s="490"/>
      <c r="F8" s="490"/>
      <c r="G8" s="490"/>
      <c r="H8" s="491"/>
      <c r="I8" s="147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</row>
    <row r="9" spans="1:100" s="144" customFormat="1" ht="12" customHeight="1" x14ac:dyDescent="0.2">
      <c r="A9" s="145"/>
      <c r="B9" s="340" t="s">
        <v>38</v>
      </c>
      <c r="C9" s="145"/>
      <c r="D9" s="489">
        <f>Deckblatt_BBET!C9</f>
        <v>0</v>
      </c>
      <c r="E9" s="490"/>
      <c r="F9" s="490"/>
      <c r="G9" s="490"/>
      <c r="H9" s="491"/>
      <c r="I9" s="147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</row>
    <row r="10" spans="1:100" s="144" customFormat="1" ht="12" customHeight="1" x14ac:dyDescent="0.2">
      <c r="A10" s="145"/>
      <c r="B10" s="340" t="s">
        <v>159</v>
      </c>
      <c r="C10" s="145"/>
      <c r="D10" s="489">
        <f>Deckblatt_BBET!C10</f>
        <v>0</v>
      </c>
      <c r="E10" s="490"/>
      <c r="F10" s="490"/>
      <c r="G10" s="490"/>
      <c r="H10" s="491"/>
      <c r="I10" s="147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</row>
    <row r="11" spans="1:100" s="144" customFormat="1" ht="12" customHeight="1" x14ac:dyDescent="0.2">
      <c r="A11" s="145"/>
      <c r="B11" s="174" t="s">
        <v>187</v>
      </c>
      <c r="C11" s="145"/>
      <c r="D11" s="489">
        <f>Deckblatt_BBET!C11</f>
        <v>0</v>
      </c>
      <c r="E11" s="490"/>
      <c r="F11" s="490"/>
      <c r="G11" s="490"/>
      <c r="H11" s="491"/>
      <c r="I11" s="147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</row>
    <row r="12" spans="1:100" s="144" customFormat="1" ht="12" customHeight="1" x14ac:dyDescent="0.2">
      <c r="A12" s="145"/>
      <c r="B12" s="174" t="s">
        <v>188</v>
      </c>
      <c r="C12" s="145"/>
      <c r="D12" s="489">
        <f>Deckblatt_BBET!C12</f>
        <v>0</v>
      </c>
      <c r="E12" s="490"/>
      <c r="F12" s="490"/>
      <c r="G12" s="490"/>
      <c r="H12" s="491"/>
      <c r="I12" s="147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</row>
    <row r="13" spans="1:100" s="144" customFormat="1" ht="12" customHeight="1" thickBot="1" x14ac:dyDescent="0.25">
      <c r="A13" s="145"/>
      <c r="B13" s="340" t="s">
        <v>100</v>
      </c>
      <c r="C13" s="145"/>
      <c r="D13" s="492">
        <f>Deckblatt_BBET!C13</f>
        <v>0</v>
      </c>
      <c r="E13" s="493"/>
      <c r="F13" s="493"/>
      <c r="G13" s="493"/>
      <c r="H13" s="494"/>
      <c r="I13" s="147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</row>
    <row r="14" spans="1:100" ht="18" customHeight="1" thickBot="1" x14ac:dyDescent="0.25">
      <c r="A14" s="10"/>
      <c r="B14" s="10"/>
      <c r="C14" s="10"/>
      <c r="D14" s="34"/>
      <c r="E14" s="34"/>
      <c r="F14" s="34"/>
      <c r="G14" s="34"/>
      <c r="H14" s="35"/>
      <c r="I14" s="35"/>
      <c r="J14" s="35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405" customFormat="1" ht="29.45" customHeight="1" thickBot="1" x14ac:dyDescent="0.25">
      <c r="B15" s="416"/>
      <c r="C15" s="416"/>
      <c r="D15" s="417" t="s">
        <v>111</v>
      </c>
      <c r="E15" s="418"/>
      <c r="F15" s="408" t="s">
        <v>251</v>
      </c>
      <c r="G15" s="418"/>
      <c r="H15" s="408" t="s">
        <v>23</v>
      </c>
      <c r="I15" s="419"/>
      <c r="J15" s="419"/>
    </row>
    <row r="16" spans="1:100" s="10" customFormat="1" ht="18" customHeight="1" thickBot="1" x14ac:dyDescent="0.25">
      <c r="B16" s="11"/>
      <c r="C16" s="11"/>
      <c r="D16" s="2"/>
      <c r="E16" s="2"/>
      <c r="F16" s="2"/>
      <c r="G16" s="2"/>
      <c r="H16" s="8"/>
      <c r="I16" s="8"/>
      <c r="J16" s="9"/>
    </row>
    <row r="17" spans="1:100" s="10" customFormat="1" ht="18.75" customHeight="1" thickBot="1" x14ac:dyDescent="0.25">
      <c r="B17" s="53" t="s">
        <v>110</v>
      </c>
      <c r="C17" s="25"/>
      <c r="D17" s="67">
        <f>SUM(D19,D24)</f>
        <v>0</v>
      </c>
      <c r="E17" s="2"/>
      <c r="F17" s="2"/>
      <c r="G17" s="2"/>
      <c r="H17" s="8"/>
      <c r="I17" s="8"/>
      <c r="J17" s="9"/>
    </row>
    <row r="18" spans="1:100" s="10" customFormat="1" ht="18" customHeight="1" thickBot="1" x14ac:dyDescent="0.25">
      <c r="B18" s="341"/>
      <c r="C18" s="11"/>
      <c r="D18" s="2"/>
      <c r="E18" s="2"/>
      <c r="F18" s="2"/>
      <c r="G18" s="2"/>
      <c r="H18" s="8"/>
      <c r="I18" s="8"/>
      <c r="J18" s="9"/>
    </row>
    <row r="19" spans="1:100" ht="18.75" customHeight="1" thickBot="1" x14ac:dyDescent="0.25">
      <c r="A19" s="10"/>
      <c r="B19" s="31" t="s">
        <v>0</v>
      </c>
      <c r="C19" s="25"/>
      <c r="D19" s="65">
        <f>SUM(D20:D22)</f>
        <v>0</v>
      </c>
      <c r="E19" s="59"/>
      <c r="F19" s="59"/>
      <c r="G19" s="59"/>
      <c r="H19" s="420" t="s">
        <v>292</v>
      </c>
      <c r="I19" s="3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270" customFormat="1" ht="12.75" x14ac:dyDescent="0.2">
      <c r="A20" s="182"/>
      <c r="B20" s="261" t="s">
        <v>1</v>
      </c>
      <c r="C20" s="267"/>
      <c r="D20" s="184"/>
      <c r="E20" s="179"/>
      <c r="F20" s="179"/>
      <c r="G20" s="179"/>
      <c r="H20" s="241"/>
      <c r="I20" s="12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</row>
    <row r="21" spans="1:100" s="270" customFormat="1" ht="12.75" x14ac:dyDescent="0.2">
      <c r="A21" s="182"/>
      <c r="B21" s="83" t="s">
        <v>2</v>
      </c>
      <c r="C21" s="267"/>
      <c r="D21" s="184"/>
      <c r="E21" s="179"/>
      <c r="F21" s="179"/>
      <c r="G21" s="179"/>
      <c r="H21" s="94"/>
      <c r="I21" s="12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</row>
    <row r="22" spans="1:100" s="270" customFormat="1" ht="13.5" thickBot="1" x14ac:dyDescent="0.25">
      <c r="A22" s="182"/>
      <c r="B22" s="57" t="s">
        <v>93</v>
      </c>
      <c r="C22" s="267"/>
      <c r="D22" s="355"/>
      <c r="E22" s="179"/>
      <c r="F22" s="179"/>
      <c r="G22" s="179"/>
      <c r="H22" s="242"/>
      <c r="I22" s="12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</row>
    <row r="23" spans="1:100" s="7" customFormat="1" ht="18" customHeight="1" thickBot="1" x14ac:dyDescent="0.25">
      <c r="A23" s="22"/>
      <c r="B23" s="341"/>
      <c r="C23" s="25"/>
      <c r="D23" s="66"/>
      <c r="E23" s="60"/>
      <c r="F23" s="60"/>
      <c r="G23" s="60"/>
      <c r="H23" s="26"/>
      <c r="I23" s="26"/>
      <c r="J23" s="6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</row>
    <row r="24" spans="1:100" ht="18.75" customHeight="1" thickBot="1" x14ac:dyDescent="0.25">
      <c r="A24" s="10"/>
      <c r="B24" s="31" t="s">
        <v>84</v>
      </c>
      <c r="C24" s="25"/>
      <c r="D24" s="65">
        <f>SUM(D25:D32)</f>
        <v>0</v>
      </c>
      <c r="E24" s="59"/>
      <c r="F24" s="59"/>
      <c r="G24" s="59"/>
      <c r="H24" s="422" t="s">
        <v>292</v>
      </c>
      <c r="I24" s="3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</row>
    <row r="25" spans="1:100" s="270" customFormat="1" ht="12.75" x14ac:dyDescent="0.2">
      <c r="A25" s="182"/>
      <c r="B25" s="243" t="s">
        <v>86</v>
      </c>
      <c r="C25" s="267"/>
      <c r="D25" s="183"/>
      <c r="E25" s="179"/>
      <c r="F25" s="179"/>
      <c r="G25" s="179"/>
      <c r="H25" s="269"/>
      <c r="I25" s="12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</row>
    <row r="26" spans="1:100" s="270" customFormat="1" ht="12.75" x14ac:dyDescent="0.2">
      <c r="A26" s="182"/>
      <c r="B26" s="82" t="s">
        <v>112</v>
      </c>
      <c r="C26" s="267"/>
      <c r="D26" s="183"/>
      <c r="E26" s="179"/>
      <c r="F26" s="179"/>
      <c r="G26" s="179"/>
      <c r="H26" s="86"/>
      <c r="I26" s="12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</row>
    <row r="27" spans="1:100" s="270" customFormat="1" ht="12.75" x14ac:dyDescent="0.2">
      <c r="A27" s="182"/>
      <c r="B27" s="82" t="s">
        <v>74</v>
      </c>
      <c r="C27" s="267"/>
      <c r="D27" s="183"/>
      <c r="E27" s="179"/>
      <c r="F27" s="179"/>
      <c r="G27" s="179"/>
      <c r="H27" s="86"/>
      <c r="I27" s="12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</row>
    <row r="28" spans="1:100" s="270" customFormat="1" ht="12.75" x14ac:dyDescent="0.2">
      <c r="A28" s="182"/>
      <c r="B28" s="83" t="s">
        <v>120</v>
      </c>
      <c r="C28" s="267"/>
      <c r="D28" s="183"/>
      <c r="E28" s="179"/>
      <c r="F28" s="179"/>
      <c r="G28" s="179"/>
      <c r="H28" s="94"/>
      <c r="I28" s="12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</row>
    <row r="29" spans="1:100" s="270" customFormat="1" ht="12.75" x14ac:dyDescent="0.2">
      <c r="A29" s="182"/>
      <c r="B29" s="83" t="s">
        <v>119</v>
      </c>
      <c r="C29" s="267"/>
      <c r="D29" s="184"/>
      <c r="E29" s="179"/>
      <c r="F29" s="179"/>
      <c r="G29" s="179"/>
      <c r="H29" s="94"/>
      <c r="I29" s="12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</row>
    <row r="30" spans="1:100" s="270" customFormat="1" ht="12.75" x14ac:dyDescent="0.2">
      <c r="A30" s="182"/>
      <c r="B30" s="83" t="s">
        <v>73</v>
      </c>
      <c r="C30" s="267"/>
      <c r="D30" s="184"/>
      <c r="E30" s="179"/>
      <c r="F30" s="179"/>
      <c r="G30" s="179"/>
      <c r="H30" s="94"/>
      <c r="I30" s="12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</row>
    <row r="31" spans="1:100" s="270" customFormat="1" ht="12.75" x14ac:dyDescent="0.2">
      <c r="A31" s="182"/>
      <c r="B31" s="83" t="s">
        <v>123</v>
      </c>
      <c r="C31" s="267"/>
      <c r="D31" s="184"/>
      <c r="E31" s="179"/>
      <c r="F31" s="179"/>
      <c r="G31" s="179"/>
      <c r="H31" s="94"/>
      <c r="I31" s="12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</row>
    <row r="32" spans="1:100" s="270" customFormat="1" ht="13.5" thickBot="1" x14ac:dyDescent="0.25">
      <c r="A32" s="182"/>
      <c r="B32" s="57" t="s">
        <v>85</v>
      </c>
      <c r="C32" s="267"/>
      <c r="D32" s="355"/>
      <c r="E32" s="179"/>
      <c r="F32" s="179"/>
      <c r="G32" s="179"/>
      <c r="H32" s="242"/>
      <c r="I32" s="12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</row>
    <row r="33" spans="1:100" s="7" customFormat="1" ht="18" customHeight="1" x14ac:dyDescent="0.2">
      <c r="A33" s="22"/>
      <c r="B33" s="341"/>
      <c r="C33" s="25"/>
      <c r="D33" s="66"/>
      <c r="E33" s="61"/>
      <c r="F33" s="61"/>
      <c r="G33" s="61"/>
      <c r="H33" s="26"/>
      <c r="I33" s="26"/>
      <c r="J33" s="6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</row>
    <row r="34" spans="1:100" s="7" customFormat="1" ht="18" customHeight="1" thickBot="1" x14ac:dyDescent="0.25">
      <c r="A34" s="22"/>
      <c r="B34" s="341"/>
      <c r="C34" s="25"/>
      <c r="D34" s="66"/>
      <c r="E34" s="61"/>
      <c r="F34" s="61"/>
      <c r="G34" s="61"/>
      <c r="H34" s="26"/>
      <c r="I34" s="26"/>
      <c r="J34" s="6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</row>
    <row r="35" spans="1:100" s="7" customFormat="1" ht="18.75" customHeight="1" thickBot="1" x14ac:dyDescent="0.25">
      <c r="A35" s="22"/>
      <c r="B35" s="53" t="s">
        <v>21</v>
      </c>
      <c r="C35" s="25"/>
      <c r="D35" s="67">
        <f>SUM(D37,D44,D51,D59,D71,D78)</f>
        <v>0</v>
      </c>
      <c r="E35" s="62"/>
      <c r="F35" s="62"/>
      <c r="G35" s="62"/>
      <c r="H35" s="33"/>
      <c r="I35" s="33"/>
      <c r="J35" s="186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</row>
    <row r="36" spans="1:100" s="7" customFormat="1" ht="18" customHeight="1" thickBot="1" x14ac:dyDescent="0.25">
      <c r="A36" s="22"/>
      <c r="B36" s="341"/>
      <c r="C36" s="25"/>
      <c r="D36" s="66"/>
      <c r="E36" s="60"/>
      <c r="F36" s="60"/>
      <c r="G36" s="60"/>
      <c r="H36" s="27"/>
      <c r="I36" s="27"/>
      <c r="J36" s="6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</row>
    <row r="37" spans="1:100" s="7" customFormat="1" ht="18.75" customHeight="1" thickBot="1" x14ac:dyDescent="0.25">
      <c r="A37" s="22"/>
      <c r="B37" s="31" t="s">
        <v>97</v>
      </c>
      <c r="C37" s="5"/>
      <c r="D37" s="65">
        <f>SUM(D38:D42)</f>
        <v>0</v>
      </c>
      <c r="E37" s="48"/>
      <c r="F37" s="73">
        <f>SUM(F38:F41)</f>
        <v>0</v>
      </c>
      <c r="G37" s="48"/>
      <c r="H37" s="424" t="s">
        <v>292</v>
      </c>
      <c r="I37" s="3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</row>
    <row r="38" spans="1:100" s="270" customFormat="1" ht="12.75" x14ac:dyDescent="0.2">
      <c r="A38" s="182"/>
      <c r="B38" s="243" t="s">
        <v>113</v>
      </c>
      <c r="C38" s="273"/>
      <c r="D38" s="183"/>
      <c r="E38" s="179"/>
      <c r="F38" s="264"/>
      <c r="G38" s="179"/>
      <c r="H38" s="269"/>
      <c r="I38" s="121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</row>
    <row r="39" spans="1:100" s="270" customFormat="1" ht="12.75" x14ac:dyDescent="0.2">
      <c r="A39" s="182"/>
      <c r="B39" s="82" t="s">
        <v>34</v>
      </c>
      <c r="C39" s="273"/>
      <c r="D39" s="183"/>
      <c r="E39" s="179"/>
      <c r="F39" s="105"/>
      <c r="G39" s="179"/>
      <c r="H39" s="86"/>
      <c r="I39" s="121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</row>
    <row r="40" spans="1:100" s="270" customFormat="1" ht="12.75" x14ac:dyDescent="0.2">
      <c r="A40" s="182"/>
      <c r="B40" s="82" t="s">
        <v>3</v>
      </c>
      <c r="C40" s="273"/>
      <c r="D40" s="183"/>
      <c r="E40" s="179"/>
      <c r="F40" s="105"/>
      <c r="G40" s="179"/>
      <c r="H40" s="86"/>
      <c r="I40" s="121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</row>
    <row r="41" spans="1:100" s="270" customFormat="1" ht="13.5" thickBot="1" x14ac:dyDescent="0.25">
      <c r="A41" s="182"/>
      <c r="B41" s="83" t="s">
        <v>15</v>
      </c>
      <c r="C41" s="273"/>
      <c r="D41" s="184"/>
      <c r="E41" s="179"/>
      <c r="F41" s="106"/>
      <c r="G41" s="179"/>
      <c r="H41" s="86"/>
      <c r="I41" s="121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</row>
    <row r="42" spans="1:100" s="270" customFormat="1" ht="13.5" thickBot="1" x14ac:dyDescent="0.25">
      <c r="A42" s="182"/>
      <c r="B42" s="57" t="s">
        <v>33</v>
      </c>
      <c r="C42" s="273"/>
      <c r="D42" s="355"/>
      <c r="E42" s="179"/>
      <c r="F42" s="182"/>
      <c r="G42" s="179"/>
      <c r="H42" s="242"/>
      <c r="I42" s="121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</row>
    <row r="43" spans="1:100" s="7" customFormat="1" ht="18" customHeight="1" thickBot="1" x14ac:dyDescent="0.25">
      <c r="A43" s="22"/>
      <c r="B43" s="341"/>
      <c r="C43" s="5"/>
      <c r="D43" s="66"/>
      <c r="E43" s="60"/>
      <c r="F43" s="48"/>
      <c r="G43" s="60"/>
      <c r="H43" s="28"/>
      <c r="I43" s="28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</row>
    <row r="44" spans="1:100" s="7" customFormat="1" ht="18.75" customHeight="1" thickBot="1" x14ac:dyDescent="0.25">
      <c r="A44" s="22"/>
      <c r="B44" s="31" t="s">
        <v>92</v>
      </c>
      <c r="C44" s="5"/>
      <c r="D44" s="65">
        <f>SUM(D45:D49)</f>
        <v>0</v>
      </c>
      <c r="E44" s="48"/>
      <c r="F44" s="63"/>
      <c r="G44" s="48"/>
      <c r="H44" s="424" t="s">
        <v>292</v>
      </c>
      <c r="I44" s="30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</row>
    <row r="45" spans="1:100" s="270" customFormat="1" ht="12.75" x14ac:dyDescent="0.2">
      <c r="A45" s="182"/>
      <c r="B45" s="243" t="s">
        <v>26</v>
      </c>
      <c r="C45" s="273"/>
      <c r="D45" s="104"/>
      <c r="E45" s="179"/>
      <c r="F45" s="179"/>
      <c r="G45" s="179"/>
      <c r="H45" s="269"/>
      <c r="I45" s="12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</row>
    <row r="46" spans="1:100" s="270" customFormat="1" ht="12.75" x14ac:dyDescent="0.2">
      <c r="A46" s="182"/>
      <c r="B46" s="82" t="s">
        <v>4</v>
      </c>
      <c r="C46" s="273"/>
      <c r="D46" s="183"/>
      <c r="E46" s="179"/>
      <c r="F46" s="179"/>
      <c r="G46" s="179"/>
      <c r="H46" s="86"/>
      <c r="I46" s="12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</row>
    <row r="47" spans="1:100" s="270" customFormat="1" ht="12.75" x14ac:dyDescent="0.2">
      <c r="A47" s="182"/>
      <c r="B47" s="82" t="s">
        <v>107</v>
      </c>
      <c r="C47" s="273"/>
      <c r="D47" s="183"/>
      <c r="E47" s="179"/>
      <c r="F47" s="179"/>
      <c r="G47" s="179"/>
      <c r="H47" s="86"/>
      <c r="I47" s="12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</row>
    <row r="48" spans="1:100" s="270" customFormat="1" ht="12.75" x14ac:dyDescent="0.2">
      <c r="A48" s="182"/>
      <c r="B48" s="82" t="s">
        <v>55</v>
      </c>
      <c r="C48" s="273"/>
      <c r="D48" s="183"/>
      <c r="E48" s="179"/>
      <c r="F48" s="353"/>
      <c r="G48" s="179"/>
      <c r="H48" s="86"/>
      <c r="I48" s="12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</row>
    <row r="49" spans="1:100" s="270" customFormat="1" ht="13.5" thickBot="1" x14ac:dyDescent="0.25">
      <c r="A49" s="182"/>
      <c r="B49" s="57" t="s">
        <v>99</v>
      </c>
      <c r="C49" s="273"/>
      <c r="D49" s="355"/>
      <c r="E49" s="179"/>
      <c r="F49" s="48"/>
      <c r="G49" s="179"/>
      <c r="H49" s="242"/>
      <c r="I49" s="12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</row>
    <row r="50" spans="1:100" s="7" customFormat="1" ht="18" customHeight="1" thickBot="1" x14ac:dyDescent="0.25">
      <c r="A50" s="22"/>
      <c r="B50" s="341"/>
      <c r="C50" s="5"/>
      <c r="D50" s="66"/>
      <c r="E50" s="60"/>
      <c r="F50" s="59"/>
      <c r="G50" s="60"/>
      <c r="H50" s="28"/>
      <c r="I50" s="28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</row>
    <row r="51" spans="1:100" s="7" customFormat="1" ht="18.75" customHeight="1" thickBot="1" x14ac:dyDescent="0.25">
      <c r="A51" s="22"/>
      <c r="B51" s="31" t="s">
        <v>5</v>
      </c>
      <c r="C51" s="5"/>
      <c r="D51" s="65">
        <f>SUM(D52:D57)</f>
        <v>0</v>
      </c>
      <c r="E51" s="48"/>
      <c r="F51" s="59"/>
      <c r="G51" s="48"/>
      <c r="H51" s="424" t="s">
        <v>292</v>
      </c>
      <c r="I51" s="30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</row>
    <row r="52" spans="1:100" s="270" customFormat="1" ht="12.75" x14ac:dyDescent="0.2">
      <c r="A52" s="182"/>
      <c r="B52" s="243" t="s">
        <v>131</v>
      </c>
      <c r="C52" s="273"/>
      <c r="D52" s="104"/>
      <c r="E52" s="179"/>
      <c r="F52" s="179"/>
      <c r="G52" s="179"/>
      <c r="H52" s="269"/>
      <c r="I52" s="12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</row>
    <row r="53" spans="1:100" s="270" customFormat="1" ht="12.75" x14ac:dyDescent="0.2">
      <c r="A53" s="182"/>
      <c r="B53" s="114" t="s">
        <v>6</v>
      </c>
      <c r="C53" s="273"/>
      <c r="D53" s="356"/>
      <c r="E53" s="179"/>
      <c r="F53" s="179"/>
      <c r="G53" s="179"/>
      <c r="H53" s="86"/>
      <c r="I53" s="12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</row>
    <row r="54" spans="1:100" s="270" customFormat="1" ht="12.75" x14ac:dyDescent="0.2">
      <c r="A54" s="182"/>
      <c r="B54" s="114" t="s">
        <v>56</v>
      </c>
      <c r="C54" s="273"/>
      <c r="D54" s="183"/>
      <c r="E54" s="179"/>
      <c r="F54" s="179"/>
      <c r="G54" s="179"/>
      <c r="H54" s="86"/>
      <c r="I54" s="12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</row>
    <row r="55" spans="1:100" s="270" customFormat="1" ht="12.75" x14ac:dyDescent="0.2">
      <c r="A55" s="182"/>
      <c r="B55" s="82" t="s">
        <v>26</v>
      </c>
      <c r="C55" s="273"/>
      <c r="D55" s="184"/>
      <c r="E55" s="179"/>
      <c r="F55" s="48"/>
      <c r="G55" s="179"/>
      <c r="H55" s="86"/>
      <c r="I55" s="12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</row>
    <row r="56" spans="1:100" s="270" customFormat="1" ht="12.75" x14ac:dyDescent="0.2">
      <c r="A56" s="182"/>
      <c r="B56" s="83" t="s">
        <v>43</v>
      </c>
      <c r="C56" s="273"/>
      <c r="D56" s="184"/>
      <c r="E56" s="179"/>
      <c r="F56" s="179"/>
      <c r="G56" s="179"/>
      <c r="H56" s="86"/>
      <c r="I56" s="12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</row>
    <row r="57" spans="1:100" s="270" customFormat="1" ht="13.5" thickBot="1" x14ac:dyDescent="0.25">
      <c r="A57" s="182"/>
      <c r="B57" s="57" t="s">
        <v>139</v>
      </c>
      <c r="C57" s="273"/>
      <c r="D57" s="355"/>
      <c r="E57" s="179"/>
      <c r="F57" s="179"/>
      <c r="G57" s="179"/>
      <c r="H57" s="242"/>
      <c r="I57" s="12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</row>
    <row r="58" spans="1:100" s="7" customFormat="1" ht="18" customHeight="1" thickBot="1" x14ac:dyDescent="0.25">
      <c r="A58" s="22"/>
      <c r="B58" s="341"/>
      <c r="C58" s="5"/>
      <c r="D58" s="66"/>
      <c r="E58" s="60"/>
      <c r="F58" s="59"/>
      <c r="G58" s="60"/>
      <c r="H58" s="28"/>
      <c r="I58" s="2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</row>
    <row r="59" spans="1:100" s="7" customFormat="1" ht="18.75" customHeight="1" thickBot="1" x14ac:dyDescent="0.25">
      <c r="A59" s="22"/>
      <c r="B59" s="31" t="s">
        <v>17</v>
      </c>
      <c r="C59" s="5"/>
      <c r="D59" s="65">
        <f>SUM(D60:D69)</f>
        <v>0</v>
      </c>
      <c r="E59" s="48"/>
      <c r="F59" s="59"/>
      <c r="G59" s="48"/>
      <c r="H59" s="424" t="s">
        <v>292</v>
      </c>
      <c r="I59" s="30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</row>
    <row r="60" spans="1:100" s="270" customFormat="1" ht="12.75" x14ac:dyDescent="0.2">
      <c r="A60" s="182"/>
      <c r="B60" s="243" t="s">
        <v>133</v>
      </c>
      <c r="C60" s="273"/>
      <c r="D60" s="183"/>
      <c r="E60" s="179"/>
      <c r="F60" s="179"/>
      <c r="G60" s="179"/>
      <c r="H60" s="269"/>
      <c r="I60" s="12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</row>
    <row r="61" spans="1:100" s="270" customFormat="1" ht="12.75" x14ac:dyDescent="0.2">
      <c r="A61" s="182"/>
      <c r="B61" s="82" t="s">
        <v>126</v>
      </c>
      <c r="C61" s="273"/>
      <c r="D61" s="183"/>
      <c r="E61" s="179"/>
      <c r="F61" s="179"/>
      <c r="G61" s="179"/>
      <c r="H61" s="86"/>
      <c r="I61" s="12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</row>
    <row r="62" spans="1:100" s="270" customFormat="1" ht="12.75" x14ac:dyDescent="0.2">
      <c r="A62" s="182"/>
      <c r="B62" s="82" t="s">
        <v>25</v>
      </c>
      <c r="C62" s="273"/>
      <c r="D62" s="183"/>
      <c r="E62" s="179"/>
      <c r="F62" s="179"/>
      <c r="G62" s="179"/>
      <c r="H62" s="282"/>
      <c r="I62" s="12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</row>
    <row r="63" spans="1:100" s="270" customFormat="1" ht="12.75" x14ac:dyDescent="0.2">
      <c r="A63" s="182"/>
      <c r="B63" s="82" t="s">
        <v>178</v>
      </c>
      <c r="C63" s="273"/>
      <c r="D63" s="183"/>
      <c r="E63" s="179"/>
      <c r="F63" s="179"/>
      <c r="G63" s="179"/>
      <c r="H63" s="282"/>
      <c r="I63" s="12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</row>
    <row r="64" spans="1:100" s="270" customFormat="1" ht="12.75" x14ac:dyDescent="0.2">
      <c r="A64" s="182"/>
      <c r="B64" s="82" t="s">
        <v>19</v>
      </c>
      <c r="C64" s="273"/>
      <c r="D64" s="183"/>
      <c r="E64" s="179"/>
      <c r="F64" s="179"/>
      <c r="G64" s="179"/>
      <c r="H64" s="282"/>
      <c r="I64" s="12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</row>
    <row r="65" spans="1:100" s="270" customFormat="1" ht="12.75" x14ac:dyDescent="0.2">
      <c r="A65" s="182"/>
      <c r="B65" s="82" t="s">
        <v>130</v>
      </c>
      <c r="C65" s="273"/>
      <c r="D65" s="183"/>
      <c r="E65" s="179"/>
      <c r="F65" s="179"/>
      <c r="G65" s="179"/>
      <c r="H65" s="282"/>
      <c r="I65" s="12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</row>
    <row r="66" spans="1:100" s="270" customFormat="1" ht="12.75" x14ac:dyDescent="0.2">
      <c r="A66" s="182"/>
      <c r="B66" s="82" t="s">
        <v>129</v>
      </c>
      <c r="C66" s="273"/>
      <c r="D66" s="183"/>
      <c r="E66" s="179"/>
      <c r="F66" s="179"/>
      <c r="G66" s="179"/>
      <c r="H66" s="282"/>
      <c r="I66" s="12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</row>
    <row r="67" spans="1:100" s="270" customFormat="1" ht="12.75" x14ac:dyDescent="0.2">
      <c r="A67" s="182"/>
      <c r="B67" s="82" t="s">
        <v>58</v>
      </c>
      <c r="C67" s="273"/>
      <c r="D67" s="183"/>
      <c r="E67" s="179"/>
      <c r="F67" s="179"/>
      <c r="G67" s="179"/>
      <c r="H67" s="282"/>
      <c r="I67" s="12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</row>
    <row r="68" spans="1:100" s="270" customFormat="1" ht="12.75" x14ac:dyDescent="0.2">
      <c r="A68" s="182"/>
      <c r="B68" s="83" t="s">
        <v>57</v>
      </c>
      <c r="C68" s="273"/>
      <c r="D68" s="183"/>
      <c r="E68" s="179"/>
      <c r="F68" s="179"/>
      <c r="G68" s="179"/>
      <c r="H68" s="282"/>
      <c r="I68" s="12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</row>
    <row r="69" spans="1:100" s="270" customFormat="1" ht="13.5" thickBot="1" x14ac:dyDescent="0.25">
      <c r="A69" s="182"/>
      <c r="B69" s="57" t="s">
        <v>89</v>
      </c>
      <c r="C69" s="273"/>
      <c r="D69" s="355"/>
      <c r="E69" s="179"/>
      <c r="F69" s="179"/>
      <c r="G69" s="179"/>
      <c r="H69" s="242"/>
      <c r="I69" s="12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</row>
    <row r="70" spans="1:100" s="7" customFormat="1" ht="18" customHeight="1" thickBot="1" x14ac:dyDescent="0.25">
      <c r="A70" s="22"/>
      <c r="B70" s="341"/>
      <c r="C70" s="5"/>
      <c r="D70" s="66"/>
      <c r="E70" s="60"/>
      <c r="F70" s="59"/>
      <c r="G70" s="60"/>
      <c r="H70" s="28"/>
      <c r="I70" s="46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</row>
    <row r="71" spans="1:100" s="7" customFormat="1" ht="18.75" customHeight="1" thickBot="1" x14ac:dyDescent="0.25">
      <c r="A71" s="22"/>
      <c r="B71" s="31" t="s">
        <v>31</v>
      </c>
      <c r="C71" s="5"/>
      <c r="D71" s="65">
        <f>SUM(D72:D76)</f>
        <v>0</v>
      </c>
      <c r="E71" s="48"/>
      <c r="F71" s="59"/>
      <c r="G71" s="48"/>
      <c r="H71" s="422" t="s">
        <v>292</v>
      </c>
      <c r="I71" s="29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</row>
    <row r="72" spans="1:100" s="270" customFormat="1" ht="12.75" x14ac:dyDescent="0.2">
      <c r="A72" s="182"/>
      <c r="B72" s="243" t="s">
        <v>12</v>
      </c>
      <c r="C72" s="273"/>
      <c r="D72" s="104"/>
      <c r="E72" s="179"/>
      <c r="F72" s="179"/>
      <c r="G72" s="179"/>
      <c r="H72" s="269"/>
      <c r="I72" s="12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</row>
    <row r="73" spans="1:100" s="270" customFormat="1" ht="12.75" x14ac:dyDescent="0.2">
      <c r="A73" s="182"/>
      <c r="B73" s="82" t="s">
        <v>80</v>
      </c>
      <c r="C73" s="273"/>
      <c r="D73" s="356"/>
      <c r="E73" s="179"/>
      <c r="F73" s="179"/>
      <c r="G73" s="179"/>
      <c r="H73" s="86"/>
      <c r="I73" s="12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</row>
    <row r="74" spans="1:100" s="270" customFormat="1" ht="12.75" x14ac:dyDescent="0.2">
      <c r="A74" s="182"/>
      <c r="B74" s="82" t="s">
        <v>78</v>
      </c>
      <c r="C74" s="273"/>
      <c r="D74" s="184"/>
      <c r="E74" s="179"/>
      <c r="F74" s="179"/>
      <c r="G74" s="179"/>
      <c r="H74" s="86"/>
      <c r="I74" s="12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</row>
    <row r="75" spans="1:100" s="270" customFormat="1" ht="12.75" x14ac:dyDescent="0.2">
      <c r="A75" s="182"/>
      <c r="B75" s="82" t="s">
        <v>72</v>
      </c>
      <c r="C75" s="273"/>
      <c r="D75" s="183"/>
      <c r="E75" s="179"/>
      <c r="F75" s="353"/>
      <c r="G75" s="179"/>
      <c r="H75" s="86"/>
      <c r="I75" s="12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</row>
    <row r="76" spans="1:100" s="270" customFormat="1" ht="13.5" thickBot="1" x14ac:dyDescent="0.25">
      <c r="A76" s="182"/>
      <c r="B76" s="57" t="s">
        <v>79</v>
      </c>
      <c r="C76" s="273"/>
      <c r="D76" s="355"/>
      <c r="E76" s="179"/>
      <c r="F76" s="48"/>
      <c r="G76" s="179"/>
      <c r="H76" s="242"/>
      <c r="I76" s="12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</row>
    <row r="77" spans="1:100" s="13" customFormat="1" ht="18" customHeight="1" thickBot="1" x14ac:dyDescent="0.25">
      <c r="A77" s="186"/>
      <c r="B77" s="341"/>
      <c r="C77" s="5"/>
      <c r="D77" s="66"/>
      <c r="E77" s="60"/>
      <c r="F77" s="59"/>
      <c r="G77" s="60"/>
      <c r="H77" s="36"/>
      <c r="I77" s="36"/>
      <c r="J77" s="189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</row>
    <row r="78" spans="1:100" s="13" customFormat="1" ht="18.75" customHeight="1" thickBot="1" x14ac:dyDescent="0.25">
      <c r="A78" s="186"/>
      <c r="B78" s="31" t="s">
        <v>20</v>
      </c>
      <c r="C78" s="12"/>
      <c r="D78" s="65">
        <f>SUM(D79:D93)</f>
        <v>0</v>
      </c>
      <c r="E78" s="48"/>
      <c r="F78" s="429"/>
      <c r="G78" s="48"/>
      <c r="H78" s="422" t="s">
        <v>292</v>
      </c>
      <c r="I78" s="30"/>
      <c r="J78" s="22"/>
      <c r="K78" s="22"/>
      <c r="L78" s="22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  <c r="CU78" s="186"/>
      <c r="CV78" s="186"/>
    </row>
    <row r="79" spans="1:100" s="13" customFormat="1" ht="12.75" x14ac:dyDescent="0.2">
      <c r="A79" s="186"/>
      <c r="B79" s="243" t="s">
        <v>27</v>
      </c>
      <c r="C79" s="12"/>
      <c r="D79" s="183"/>
      <c r="E79" s="48"/>
      <c r="F79" s="179"/>
      <c r="G79" s="48"/>
      <c r="H79" s="269"/>
      <c r="I79" s="287"/>
      <c r="J79" s="182"/>
      <c r="K79" s="182"/>
      <c r="L79" s="182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</row>
    <row r="80" spans="1:100" s="13" customFormat="1" ht="12.75" x14ac:dyDescent="0.2">
      <c r="A80" s="186"/>
      <c r="B80" s="82" t="s">
        <v>7</v>
      </c>
      <c r="C80" s="12"/>
      <c r="D80" s="183"/>
      <c r="E80" s="48"/>
      <c r="F80" s="179"/>
      <c r="G80" s="48"/>
      <c r="H80" s="282"/>
      <c r="I80" s="287"/>
      <c r="J80" s="182"/>
      <c r="K80" s="182"/>
      <c r="L80" s="182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</row>
    <row r="81" spans="1:100" s="13" customFormat="1" ht="12.75" x14ac:dyDescent="0.2">
      <c r="A81" s="186"/>
      <c r="B81" s="82" t="s">
        <v>8</v>
      </c>
      <c r="C81" s="12"/>
      <c r="D81" s="183"/>
      <c r="E81" s="48"/>
      <c r="F81" s="179"/>
      <c r="G81" s="48"/>
      <c r="H81" s="282"/>
      <c r="I81" s="287"/>
      <c r="J81" s="182"/>
      <c r="K81" s="182"/>
      <c r="L81" s="182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6"/>
      <c r="CR81" s="186"/>
      <c r="CS81" s="186"/>
      <c r="CT81" s="186"/>
      <c r="CU81" s="186"/>
      <c r="CV81" s="186"/>
    </row>
    <row r="82" spans="1:100" s="13" customFormat="1" ht="12.75" x14ac:dyDescent="0.2">
      <c r="A82" s="186"/>
      <c r="B82" s="82" t="s">
        <v>18</v>
      </c>
      <c r="C82" s="12"/>
      <c r="D82" s="183"/>
      <c r="E82" s="48"/>
      <c r="F82" s="179"/>
      <c r="G82" s="48"/>
      <c r="H82" s="282"/>
      <c r="I82" s="287"/>
      <c r="J82" s="182"/>
      <c r="K82" s="182"/>
      <c r="L82" s="182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6"/>
      <c r="CN82" s="186"/>
      <c r="CO82" s="186"/>
      <c r="CP82" s="186"/>
      <c r="CQ82" s="186"/>
      <c r="CR82" s="186"/>
      <c r="CS82" s="186"/>
      <c r="CT82" s="186"/>
      <c r="CU82" s="186"/>
      <c r="CV82" s="186"/>
    </row>
    <row r="83" spans="1:100" s="13" customFormat="1" ht="12.75" x14ac:dyDescent="0.2">
      <c r="A83" s="186"/>
      <c r="B83" s="82" t="s">
        <v>75</v>
      </c>
      <c r="C83" s="12"/>
      <c r="D83" s="183"/>
      <c r="E83" s="48"/>
      <c r="F83" s="179"/>
      <c r="G83" s="48"/>
      <c r="H83" s="282"/>
      <c r="I83" s="287"/>
      <c r="J83" s="182"/>
      <c r="K83" s="182"/>
      <c r="L83" s="182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186"/>
      <c r="CA83" s="186"/>
      <c r="CB83" s="186"/>
      <c r="CC83" s="186"/>
      <c r="CD83" s="186"/>
      <c r="CE83" s="186"/>
      <c r="CF83" s="186"/>
      <c r="CG83" s="186"/>
      <c r="CH83" s="186"/>
      <c r="CI83" s="186"/>
      <c r="CJ83" s="186"/>
      <c r="CK83" s="186"/>
      <c r="CL83" s="186"/>
      <c r="CM83" s="186"/>
      <c r="CN83" s="186"/>
      <c r="CO83" s="186"/>
      <c r="CP83" s="186"/>
      <c r="CQ83" s="186"/>
      <c r="CR83" s="186"/>
      <c r="CS83" s="186"/>
      <c r="CT83" s="186"/>
      <c r="CU83" s="186"/>
      <c r="CV83" s="186"/>
    </row>
    <row r="84" spans="1:100" s="13" customFormat="1" ht="12.75" x14ac:dyDescent="0.2">
      <c r="A84" s="186"/>
      <c r="B84" s="114" t="s">
        <v>127</v>
      </c>
      <c r="C84" s="12"/>
      <c r="D84" s="183"/>
      <c r="E84" s="48"/>
      <c r="F84" s="179"/>
      <c r="G84" s="48"/>
      <c r="H84" s="282"/>
      <c r="I84" s="287"/>
      <c r="J84" s="182"/>
      <c r="K84" s="182"/>
      <c r="L84" s="182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186"/>
      <c r="BV84" s="186"/>
      <c r="BW84" s="186"/>
      <c r="BX84" s="186"/>
      <c r="BY84" s="186"/>
      <c r="BZ84" s="186"/>
      <c r="CA84" s="186"/>
      <c r="CB84" s="186"/>
      <c r="CC84" s="186"/>
      <c r="CD84" s="186"/>
      <c r="CE84" s="186"/>
      <c r="CF84" s="186"/>
      <c r="CG84" s="186"/>
      <c r="CH84" s="186"/>
      <c r="CI84" s="186"/>
      <c r="CJ84" s="186"/>
      <c r="CK84" s="186"/>
      <c r="CL84" s="186"/>
      <c r="CM84" s="186"/>
      <c r="CN84" s="186"/>
      <c r="CO84" s="186"/>
      <c r="CP84" s="186"/>
      <c r="CQ84" s="186"/>
      <c r="CR84" s="186"/>
      <c r="CS84" s="186"/>
      <c r="CT84" s="186"/>
      <c r="CU84" s="186"/>
      <c r="CV84" s="186"/>
    </row>
    <row r="85" spans="1:100" s="13" customFormat="1" ht="12.75" x14ac:dyDescent="0.2">
      <c r="A85" s="186"/>
      <c r="B85" s="114" t="s">
        <v>91</v>
      </c>
      <c r="C85" s="12"/>
      <c r="D85" s="183"/>
      <c r="E85" s="48"/>
      <c r="F85" s="179"/>
      <c r="G85" s="48"/>
      <c r="H85" s="282"/>
      <c r="I85" s="287"/>
      <c r="J85" s="182"/>
      <c r="K85" s="182"/>
      <c r="L85" s="182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6"/>
      <c r="CR85" s="186"/>
      <c r="CS85" s="186"/>
      <c r="CT85" s="186"/>
      <c r="CU85" s="186"/>
      <c r="CV85" s="186"/>
    </row>
    <row r="86" spans="1:100" s="13" customFormat="1" ht="12.75" x14ac:dyDescent="0.2">
      <c r="A86" s="186"/>
      <c r="B86" s="82" t="s">
        <v>257</v>
      </c>
      <c r="C86" s="12"/>
      <c r="D86" s="183"/>
      <c r="E86" s="48"/>
      <c r="F86" s="179"/>
      <c r="G86" s="48"/>
      <c r="H86" s="282"/>
      <c r="I86" s="287"/>
      <c r="J86" s="182"/>
      <c r="K86" s="182"/>
      <c r="L86" s="182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  <c r="BZ86" s="186"/>
      <c r="CA86" s="186"/>
      <c r="CB86" s="186"/>
      <c r="CC86" s="186"/>
      <c r="CD86" s="186"/>
      <c r="CE86" s="186"/>
      <c r="CF86" s="186"/>
      <c r="CG86" s="186"/>
      <c r="CH86" s="186"/>
      <c r="CI86" s="186"/>
      <c r="CJ86" s="186"/>
      <c r="CK86" s="186"/>
      <c r="CL86" s="186"/>
      <c r="CM86" s="186"/>
      <c r="CN86" s="186"/>
      <c r="CO86" s="186"/>
      <c r="CP86" s="186"/>
      <c r="CQ86" s="186"/>
      <c r="CR86" s="186"/>
      <c r="CS86" s="186"/>
      <c r="CT86" s="186"/>
      <c r="CU86" s="186"/>
      <c r="CV86" s="186"/>
    </row>
    <row r="87" spans="1:100" s="13" customFormat="1" ht="12.75" x14ac:dyDescent="0.2">
      <c r="A87" s="186"/>
      <c r="B87" s="83" t="s">
        <v>87</v>
      </c>
      <c r="C87" s="12"/>
      <c r="D87" s="183"/>
      <c r="E87" s="48"/>
      <c r="F87" s="179"/>
      <c r="G87" s="48"/>
      <c r="H87" s="282"/>
      <c r="I87" s="287"/>
      <c r="J87" s="182"/>
      <c r="K87" s="182"/>
      <c r="L87" s="182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6"/>
      <c r="CR87" s="186"/>
      <c r="CS87" s="186"/>
      <c r="CT87" s="186"/>
      <c r="CU87" s="186"/>
      <c r="CV87" s="186"/>
    </row>
    <row r="88" spans="1:100" s="13" customFormat="1" ht="12.75" x14ac:dyDescent="0.2">
      <c r="A88" s="186"/>
      <c r="B88" s="83" t="s">
        <v>258</v>
      </c>
      <c r="C88" s="12"/>
      <c r="D88" s="183"/>
      <c r="E88" s="48"/>
      <c r="F88" s="179"/>
      <c r="G88" s="48"/>
      <c r="H88" s="282"/>
      <c r="I88" s="287"/>
      <c r="J88" s="182"/>
      <c r="K88" s="182"/>
      <c r="L88" s="182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86"/>
      <c r="CB88" s="186"/>
      <c r="CC88" s="186"/>
      <c r="CD88" s="186"/>
      <c r="CE88" s="186"/>
      <c r="CF88" s="186"/>
      <c r="CG88" s="186"/>
      <c r="CH88" s="186"/>
      <c r="CI88" s="186"/>
      <c r="CJ88" s="186"/>
      <c r="CK88" s="186"/>
      <c r="CL88" s="186"/>
      <c r="CM88" s="186"/>
      <c r="CN88" s="186"/>
      <c r="CO88" s="186"/>
      <c r="CP88" s="186"/>
      <c r="CQ88" s="186"/>
      <c r="CR88" s="186"/>
      <c r="CS88" s="186"/>
      <c r="CT88" s="186"/>
      <c r="CU88" s="186"/>
      <c r="CV88" s="186"/>
    </row>
    <row r="89" spans="1:100" s="13" customFormat="1" ht="12.75" x14ac:dyDescent="0.2">
      <c r="A89" s="186"/>
      <c r="B89" s="82" t="s">
        <v>259</v>
      </c>
      <c r="C89" s="12"/>
      <c r="D89" s="183"/>
      <c r="E89" s="48"/>
      <c r="F89" s="179"/>
      <c r="G89" s="48"/>
      <c r="H89" s="282"/>
      <c r="I89" s="287"/>
      <c r="J89" s="182"/>
      <c r="K89" s="182"/>
      <c r="L89" s="182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186"/>
      <c r="BV89" s="186"/>
      <c r="BW89" s="186"/>
      <c r="BX89" s="186"/>
      <c r="BY89" s="186"/>
      <c r="BZ89" s="186"/>
      <c r="CA89" s="186"/>
      <c r="CB89" s="186"/>
      <c r="CC89" s="186"/>
      <c r="CD89" s="186"/>
      <c r="CE89" s="186"/>
      <c r="CF89" s="186"/>
      <c r="CG89" s="186"/>
      <c r="CH89" s="186"/>
      <c r="CI89" s="186"/>
      <c r="CJ89" s="186"/>
      <c r="CK89" s="186"/>
      <c r="CL89" s="186"/>
      <c r="CM89" s="186"/>
      <c r="CN89" s="186"/>
      <c r="CO89" s="186"/>
      <c r="CP89" s="186"/>
      <c r="CQ89" s="186"/>
      <c r="CR89" s="186"/>
      <c r="CS89" s="186"/>
      <c r="CT89" s="186"/>
      <c r="CU89" s="186"/>
      <c r="CV89" s="186"/>
    </row>
    <row r="90" spans="1:100" s="13" customFormat="1" ht="12.75" x14ac:dyDescent="0.2">
      <c r="A90" s="186"/>
      <c r="B90" s="83" t="s">
        <v>90</v>
      </c>
      <c r="C90" s="12"/>
      <c r="D90" s="183"/>
      <c r="E90" s="48"/>
      <c r="F90" s="179"/>
      <c r="G90" s="48"/>
      <c r="H90" s="282"/>
      <c r="I90" s="287"/>
      <c r="J90" s="182"/>
      <c r="K90" s="182"/>
      <c r="L90" s="182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6"/>
      <c r="CR90" s="186"/>
      <c r="CS90" s="186"/>
      <c r="CT90" s="186"/>
      <c r="CU90" s="186"/>
      <c r="CV90" s="186"/>
    </row>
    <row r="91" spans="1:100" s="13" customFormat="1" ht="12.75" x14ac:dyDescent="0.2">
      <c r="A91" s="186"/>
      <c r="B91" s="83" t="s">
        <v>76</v>
      </c>
      <c r="C91" s="12"/>
      <c r="D91" s="183"/>
      <c r="E91" s="48"/>
      <c r="F91" s="179"/>
      <c r="G91" s="48"/>
      <c r="H91" s="282"/>
      <c r="I91" s="287"/>
      <c r="J91" s="182"/>
      <c r="K91" s="182"/>
      <c r="L91" s="182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  <c r="BZ91" s="186"/>
      <c r="CA91" s="186"/>
      <c r="CB91" s="186"/>
      <c r="CC91" s="186"/>
      <c r="CD91" s="186"/>
      <c r="CE91" s="186"/>
      <c r="CF91" s="186"/>
      <c r="CG91" s="186"/>
      <c r="CH91" s="186"/>
      <c r="CI91" s="186"/>
      <c r="CJ91" s="186"/>
      <c r="CK91" s="186"/>
      <c r="CL91" s="186"/>
      <c r="CM91" s="186"/>
      <c r="CN91" s="186"/>
      <c r="CO91" s="186"/>
      <c r="CP91" s="186"/>
      <c r="CQ91" s="186"/>
      <c r="CR91" s="186"/>
      <c r="CS91" s="186"/>
      <c r="CT91" s="186"/>
      <c r="CU91" s="186"/>
      <c r="CV91" s="186"/>
    </row>
    <row r="92" spans="1:100" s="13" customFormat="1" ht="12.75" x14ac:dyDescent="0.2">
      <c r="A92" s="186"/>
      <c r="B92" s="83" t="s">
        <v>136</v>
      </c>
      <c r="C92" s="12"/>
      <c r="D92" s="183"/>
      <c r="E92" s="48"/>
      <c r="F92" s="430"/>
      <c r="G92" s="48"/>
      <c r="H92" s="282"/>
      <c r="I92" s="287"/>
      <c r="J92" s="182"/>
      <c r="K92" s="182"/>
      <c r="L92" s="182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/>
      <c r="CK92" s="186"/>
      <c r="CL92" s="186"/>
      <c r="CM92" s="186"/>
      <c r="CN92" s="186"/>
      <c r="CO92" s="186"/>
      <c r="CP92" s="186"/>
      <c r="CQ92" s="186"/>
      <c r="CR92" s="186"/>
      <c r="CS92" s="186"/>
      <c r="CT92" s="186"/>
      <c r="CU92" s="186"/>
      <c r="CV92" s="186"/>
    </row>
    <row r="93" spans="1:100" s="13" customFormat="1" ht="13.5" thickBot="1" x14ac:dyDescent="0.25">
      <c r="A93" s="186"/>
      <c r="B93" s="57" t="s">
        <v>32</v>
      </c>
      <c r="C93" s="285"/>
      <c r="D93" s="355"/>
      <c r="E93" s="286"/>
      <c r="F93" s="48"/>
      <c r="G93" s="286"/>
      <c r="H93" s="242"/>
      <c r="I93" s="122"/>
      <c r="J93" s="182"/>
      <c r="K93" s="182"/>
      <c r="L93" s="182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6"/>
      <c r="CP93" s="186"/>
      <c r="CQ93" s="186"/>
      <c r="CR93" s="186"/>
      <c r="CS93" s="186"/>
      <c r="CT93" s="186"/>
      <c r="CU93" s="186"/>
      <c r="CV93" s="186"/>
    </row>
    <row r="94" spans="1:100" s="13" customFormat="1" ht="18" customHeight="1" thickBot="1" x14ac:dyDescent="0.25">
      <c r="A94" s="186"/>
      <c r="B94" s="31"/>
      <c r="C94" s="5"/>
      <c r="D94" s="68"/>
      <c r="E94" s="64"/>
      <c r="F94" s="48"/>
      <c r="G94" s="64"/>
      <c r="H94" s="28"/>
      <c r="I94" s="28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186"/>
      <c r="CC94" s="186"/>
      <c r="CD94" s="186"/>
      <c r="CE94" s="186"/>
      <c r="CF94" s="186"/>
      <c r="CG94" s="186"/>
      <c r="CH94" s="186"/>
      <c r="CI94" s="186"/>
      <c r="CJ94" s="186"/>
      <c r="CK94" s="186"/>
      <c r="CL94" s="186"/>
      <c r="CM94" s="186"/>
      <c r="CN94" s="186"/>
      <c r="CO94" s="186"/>
      <c r="CP94" s="186"/>
      <c r="CQ94" s="186"/>
      <c r="CR94" s="186"/>
      <c r="CS94" s="186"/>
      <c r="CT94" s="186"/>
      <c r="CU94" s="186"/>
      <c r="CV94" s="186"/>
    </row>
    <row r="95" spans="1:100" s="7" customFormat="1" ht="18.75" customHeight="1" thickBot="1" x14ac:dyDescent="0.25">
      <c r="A95" s="22"/>
      <c r="B95" s="53" t="s">
        <v>37</v>
      </c>
      <c r="C95" s="25"/>
      <c r="D95" s="67">
        <f>D35-D24-D19</f>
        <v>0</v>
      </c>
      <c r="E95" s="62"/>
      <c r="F95" s="62"/>
      <c r="G95" s="62"/>
      <c r="H95" s="33"/>
      <c r="I95" s="33"/>
      <c r="J95" s="186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</row>
    <row r="96" spans="1:100" ht="18" customHeight="1" thickBot="1" x14ac:dyDescent="0.25">
      <c r="A96" s="10"/>
      <c r="B96" s="342"/>
      <c r="C96" s="10"/>
      <c r="F96" s="48"/>
      <c r="H96" s="45"/>
      <c r="J96" s="35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</row>
    <row r="97" spans="1:100" ht="13.5" thickBot="1" x14ac:dyDescent="0.25">
      <c r="A97" s="10"/>
      <c r="B97" s="53" t="s">
        <v>172</v>
      </c>
      <c r="C97" s="25"/>
      <c r="D97" s="354"/>
      <c r="F97" s="48"/>
      <c r="H97" s="351"/>
      <c r="J97" s="35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</row>
    <row r="98" spans="1:100" ht="18" customHeight="1" thickBot="1" x14ac:dyDescent="0.25">
      <c r="A98" s="10"/>
      <c r="B98" s="342"/>
      <c r="C98" s="10"/>
      <c r="F98" s="178"/>
      <c r="H98" s="34"/>
      <c r="J98" s="35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</row>
    <row r="99" spans="1:100" ht="18.75" customHeight="1" thickBot="1" x14ac:dyDescent="0.25">
      <c r="A99" s="10"/>
      <c r="B99" s="53" t="s">
        <v>95</v>
      </c>
      <c r="C99" s="25"/>
      <c r="D99" s="321">
        <f>IFERROR(D97/D95,0)</f>
        <v>0</v>
      </c>
      <c r="F99" s="64"/>
      <c r="H99" s="34"/>
      <c r="J99" s="35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</row>
    <row r="100" spans="1:100" ht="18" customHeight="1" x14ac:dyDescent="0.2">
      <c r="A100" s="10"/>
      <c r="B100" s="10"/>
      <c r="C100" s="10"/>
      <c r="F100" s="50"/>
      <c r="H100" s="34"/>
      <c r="J100" s="35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</row>
    <row r="101" spans="1:100" ht="18" customHeight="1" x14ac:dyDescent="0.2">
      <c r="A101" s="10"/>
      <c r="B101" s="10"/>
      <c r="C101" s="10"/>
      <c r="H101" s="34"/>
      <c r="J101" s="35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</row>
    <row r="102" spans="1:100" ht="18" customHeight="1" x14ac:dyDescent="0.2">
      <c r="A102" s="10"/>
      <c r="B102" s="10"/>
      <c r="C102" s="10"/>
      <c r="H102" s="34"/>
      <c r="J102" s="35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</row>
    <row r="103" spans="1:100" ht="18" customHeight="1" x14ac:dyDescent="0.2">
      <c r="A103" s="10"/>
      <c r="B103" s="10"/>
      <c r="C103" s="10"/>
      <c r="H103" s="34"/>
      <c r="J103" s="35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</row>
    <row r="104" spans="1:100" ht="18" customHeight="1" x14ac:dyDescent="0.2">
      <c r="A104" s="10"/>
      <c r="B104" s="10"/>
      <c r="C104" s="10"/>
      <c r="H104" s="34"/>
      <c r="J104" s="35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</row>
    <row r="105" spans="1:100" ht="18" customHeight="1" x14ac:dyDescent="0.2">
      <c r="A105" s="10"/>
      <c r="B105" s="10"/>
      <c r="C105" s="10"/>
      <c r="H105" s="34"/>
      <c r="J105" s="35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</row>
    <row r="106" spans="1:100" ht="18" customHeight="1" x14ac:dyDescent="0.2">
      <c r="A106" s="10"/>
      <c r="B106" s="10"/>
      <c r="C106" s="10"/>
      <c r="H106" s="34"/>
      <c r="J106" s="35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</row>
    <row r="107" spans="1:100" ht="18" customHeight="1" x14ac:dyDescent="0.2">
      <c r="A107" s="10"/>
      <c r="B107" s="10"/>
      <c r="C107" s="10"/>
      <c r="H107" s="34"/>
      <c r="J107" s="35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</row>
    <row r="108" spans="1:100" ht="18" customHeight="1" x14ac:dyDescent="0.2">
      <c r="A108" s="10"/>
      <c r="B108" s="10"/>
      <c r="C108" s="10"/>
      <c r="H108" s="34"/>
      <c r="J108" s="35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</row>
    <row r="109" spans="1:100" ht="18" customHeight="1" x14ac:dyDescent="0.2">
      <c r="A109" s="10"/>
      <c r="B109" s="10"/>
      <c r="C109" s="10"/>
      <c r="H109" s="34"/>
      <c r="J109" s="35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</row>
    <row r="110" spans="1:100" ht="18" customHeight="1" x14ac:dyDescent="0.2">
      <c r="A110" s="10"/>
      <c r="B110" s="10"/>
      <c r="C110" s="10"/>
      <c r="H110" s="34"/>
      <c r="J110" s="35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</row>
    <row r="111" spans="1:100" ht="18" customHeight="1" x14ac:dyDescent="0.2">
      <c r="A111" s="10"/>
      <c r="B111" s="10"/>
      <c r="C111" s="10"/>
      <c r="H111" s="34"/>
      <c r="J111" s="35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</row>
    <row r="112" spans="1:100" ht="18" customHeight="1" x14ac:dyDescent="0.2">
      <c r="A112" s="10"/>
      <c r="B112" s="10"/>
      <c r="C112" s="10"/>
      <c r="H112" s="34"/>
      <c r="J112" s="35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</row>
    <row r="113" spans="1:100" ht="18" customHeight="1" x14ac:dyDescent="0.2">
      <c r="A113" s="10"/>
      <c r="B113" s="10"/>
      <c r="C113" s="10"/>
      <c r="H113" s="34"/>
      <c r="J113" s="35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</row>
    <row r="114" spans="1:100" ht="18" customHeight="1" x14ac:dyDescent="0.2">
      <c r="A114" s="10"/>
      <c r="B114" s="10"/>
      <c r="C114" s="10"/>
      <c r="H114" s="34"/>
      <c r="J114" s="35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</row>
    <row r="115" spans="1:100" ht="18" customHeight="1" x14ac:dyDescent="0.2">
      <c r="A115" s="10"/>
      <c r="B115" s="10"/>
      <c r="C115" s="10"/>
      <c r="H115" s="34"/>
      <c r="J115" s="35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</row>
    <row r="116" spans="1:100" ht="18" customHeight="1" x14ac:dyDescent="0.2">
      <c r="A116" s="10"/>
      <c r="B116" s="10"/>
      <c r="C116" s="10"/>
      <c r="H116" s="34"/>
      <c r="J116" s="35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</row>
    <row r="117" spans="1:100" ht="18" customHeight="1" x14ac:dyDescent="0.2">
      <c r="A117" s="10"/>
      <c r="B117" s="10"/>
      <c r="C117" s="10"/>
      <c r="H117" s="34"/>
      <c r="J117" s="35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</row>
    <row r="118" spans="1:100" ht="18" customHeight="1" x14ac:dyDescent="0.2">
      <c r="A118" s="10"/>
      <c r="B118" s="10"/>
      <c r="C118" s="10"/>
      <c r="H118" s="34"/>
      <c r="J118" s="35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</row>
    <row r="119" spans="1:100" ht="18" customHeight="1" x14ac:dyDescent="0.2">
      <c r="A119" s="10"/>
      <c r="B119" s="10"/>
      <c r="C119" s="10"/>
      <c r="H119" s="34"/>
      <c r="J119" s="35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</row>
    <row r="120" spans="1:100" ht="18" customHeight="1" x14ac:dyDescent="0.2">
      <c r="A120" s="10"/>
      <c r="B120" s="10"/>
      <c r="C120" s="10"/>
      <c r="H120" s="34"/>
      <c r="J120" s="35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</row>
    <row r="121" spans="1:100" ht="18" customHeight="1" x14ac:dyDescent="0.2">
      <c r="A121" s="10"/>
      <c r="B121" s="10"/>
      <c r="C121" s="10"/>
      <c r="H121" s="34"/>
      <c r="J121" s="35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</row>
    <row r="122" spans="1:100" ht="18" customHeight="1" x14ac:dyDescent="0.2">
      <c r="A122" s="10"/>
      <c r="B122" s="10"/>
      <c r="C122" s="10"/>
      <c r="H122" s="34"/>
      <c r="J122" s="35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</row>
    <row r="123" spans="1:100" ht="18" customHeight="1" x14ac:dyDescent="0.2">
      <c r="A123" s="10"/>
      <c r="B123" s="10"/>
      <c r="C123" s="10"/>
      <c r="H123" s="34"/>
      <c r="J123" s="35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</row>
    <row r="124" spans="1:100" ht="18" customHeight="1" x14ac:dyDescent="0.2">
      <c r="A124" s="10"/>
      <c r="B124" s="10"/>
      <c r="C124" s="10"/>
      <c r="H124" s="34"/>
      <c r="J124" s="35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">
      <c r="A125" s="10"/>
      <c r="B125" s="10"/>
      <c r="C125" s="10"/>
      <c r="H125" s="34"/>
      <c r="J125" s="35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">
      <c r="A126" s="10"/>
      <c r="B126" s="10"/>
      <c r="C126" s="10"/>
      <c r="H126" s="34"/>
      <c r="J126" s="35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">
      <c r="A127" s="10"/>
      <c r="B127" s="10"/>
      <c r="C127" s="10"/>
      <c r="H127" s="34"/>
      <c r="J127" s="35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">
      <c r="A128" s="10"/>
      <c r="B128" s="10"/>
      <c r="C128" s="10"/>
      <c r="H128" s="34"/>
      <c r="J128" s="35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">
      <c r="A129" s="10"/>
      <c r="B129" s="10"/>
      <c r="C129" s="10"/>
      <c r="H129" s="34"/>
      <c r="J129" s="35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">
      <c r="A130" s="10"/>
      <c r="B130" s="10"/>
      <c r="C130" s="10"/>
      <c r="H130" s="34"/>
      <c r="J130" s="35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">
      <c r="A131" s="10"/>
      <c r="B131" s="10"/>
      <c r="C131" s="10"/>
      <c r="H131" s="34"/>
      <c r="J131" s="35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">
      <c r="A132" s="10"/>
      <c r="B132" s="10"/>
      <c r="C132" s="10"/>
      <c r="H132" s="34"/>
      <c r="J132" s="35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">
      <c r="A133" s="10"/>
      <c r="B133" s="10"/>
      <c r="C133" s="10"/>
      <c r="H133" s="34"/>
      <c r="J133" s="35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">
      <c r="A134" s="10"/>
      <c r="B134" s="10"/>
      <c r="C134" s="10"/>
      <c r="H134" s="34"/>
      <c r="J134" s="35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">
      <c r="A135" s="10"/>
      <c r="B135" s="10"/>
      <c r="C135" s="10"/>
      <c r="H135" s="34"/>
      <c r="J135" s="35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">
      <c r="A136" s="10"/>
      <c r="B136" s="10"/>
      <c r="C136" s="10"/>
      <c r="H136" s="34"/>
      <c r="J136" s="35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">
      <c r="A137" s="10"/>
      <c r="B137" s="10"/>
      <c r="C137" s="10"/>
      <c r="H137" s="34"/>
      <c r="J137" s="35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">
      <c r="A138" s="10"/>
      <c r="B138" s="10"/>
      <c r="C138" s="10"/>
      <c r="H138" s="34"/>
      <c r="J138" s="35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">
      <c r="A139" s="10"/>
      <c r="B139" s="10"/>
      <c r="C139" s="10"/>
      <c r="H139" s="34"/>
      <c r="J139" s="35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">
      <c r="A140" s="10"/>
      <c r="B140" s="10"/>
      <c r="C140" s="10"/>
      <c r="H140" s="34"/>
      <c r="J140" s="35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">
      <c r="A141" s="10"/>
      <c r="B141" s="10"/>
      <c r="C141" s="10"/>
      <c r="H141" s="34"/>
      <c r="J141" s="35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">
      <c r="A142" s="10"/>
      <c r="B142" s="10"/>
      <c r="C142" s="10"/>
      <c r="H142" s="34"/>
      <c r="J142" s="35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">
      <c r="A143" s="10"/>
      <c r="B143" s="10"/>
      <c r="C143" s="10"/>
      <c r="H143" s="34"/>
      <c r="J143" s="35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">
      <c r="A144" s="10"/>
      <c r="B144" s="10"/>
      <c r="C144" s="10"/>
      <c r="H144" s="34"/>
      <c r="J144" s="35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">
      <c r="A145" s="10"/>
      <c r="B145" s="10"/>
      <c r="C145" s="10"/>
      <c r="H145" s="34"/>
      <c r="J145" s="35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">
      <c r="A146" s="10"/>
      <c r="B146" s="10"/>
      <c r="C146" s="10"/>
      <c r="H146" s="34"/>
      <c r="J146" s="35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">
      <c r="A147" s="10"/>
      <c r="B147" s="10"/>
      <c r="C147" s="10"/>
      <c r="H147" s="34"/>
      <c r="J147" s="35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">
      <c r="A148" s="10"/>
      <c r="B148" s="10"/>
      <c r="C148" s="10"/>
      <c r="H148" s="34"/>
      <c r="J148" s="35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">
      <c r="A149" s="10"/>
      <c r="B149" s="10"/>
      <c r="C149" s="10"/>
      <c r="H149" s="34"/>
      <c r="J149" s="35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">
      <c r="A150" s="10"/>
      <c r="B150" s="10"/>
      <c r="C150" s="10"/>
      <c r="H150" s="34"/>
      <c r="J150" s="35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">
      <c r="A151" s="10"/>
      <c r="B151" s="10"/>
      <c r="C151" s="10"/>
      <c r="H151" s="34"/>
      <c r="J151" s="35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">
      <c r="A152" s="10"/>
      <c r="B152" s="10"/>
      <c r="C152" s="10"/>
      <c r="H152" s="34"/>
      <c r="J152" s="35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">
      <c r="A153" s="10"/>
      <c r="B153" s="10"/>
      <c r="C153" s="10"/>
      <c r="H153" s="34"/>
      <c r="J153" s="35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">
      <c r="A154" s="10"/>
      <c r="B154" s="10"/>
      <c r="C154" s="10"/>
      <c r="H154" s="34"/>
      <c r="J154" s="35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">
      <c r="A155" s="10"/>
      <c r="B155" s="10"/>
      <c r="C155" s="10"/>
      <c r="H155" s="34"/>
      <c r="J155" s="35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">
      <c r="A156" s="10"/>
      <c r="B156" s="10"/>
      <c r="C156" s="10"/>
      <c r="H156" s="34"/>
      <c r="J156" s="35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">
      <c r="A157" s="10"/>
      <c r="B157" s="10"/>
      <c r="C157" s="10"/>
      <c r="H157" s="34"/>
      <c r="J157" s="35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">
      <c r="A158" s="10"/>
      <c r="B158" s="10"/>
      <c r="C158" s="10"/>
      <c r="H158" s="34"/>
      <c r="J158" s="35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">
      <c r="A159" s="10"/>
      <c r="B159" s="10"/>
      <c r="C159" s="10"/>
      <c r="H159" s="34"/>
      <c r="J159" s="35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">
      <c r="A160" s="10"/>
      <c r="B160" s="10"/>
      <c r="C160" s="10"/>
      <c r="H160" s="34"/>
      <c r="J160" s="35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">
      <c r="A161" s="10"/>
      <c r="B161" s="10"/>
      <c r="C161" s="10"/>
      <c r="H161" s="34"/>
      <c r="J161" s="35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">
      <c r="A162" s="10"/>
      <c r="B162" s="10"/>
      <c r="C162" s="10"/>
      <c r="H162" s="34"/>
      <c r="J162" s="35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">
      <c r="A163" s="10"/>
      <c r="B163" s="10"/>
      <c r="C163" s="10"/>
      <c r="H163" s="34"/>
      <c r="J163" s="35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">
      <c r="A164" s="10"/>
      <c r="B164" s="10"/>
      <c r="C164" s="10"/>
      <c r="H164" s="34"/>
      <c r="J164" s="35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">
      <c r="A165" s="10"/>
      <c r="B165" s="10"/>
      <c r="C165" s="10"/>
      <c r="H165" s="34"/>
      <c r="J165" s="35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">
      <c r="A166" s="10"/>
      <c r="B166" s="10"/>
      <c r="C166" s="10"/>
      <c r="H166" s="34"/>
      <c r="J166" s="35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">
      <c r="A167" s="10"/>
      <c r="B167" s="10"/>
      <c r="C167" s="10"/>
      <c r="H167" s="34"/>
      <c r="J167" s="35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">
      <c r="A168" s="10"/>
      <c r="B168" s="10"/>
      <c r="C168" s="10"/>
      <c r="H168" s="34"/>
      <c r="J168" s="35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">
      <c r="A169" s="10"/>
      <c r="B169" s="10"/>
      <c r="C169" s="10"/>
      <c r="H169" s="34"/>
      <c r="J169" s="35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">
      <c r="A170" s="10"/>
      <c r="B170" s="10"/>
      <c r="C170" s="10"/>
      <c r="H170" s="34"/>
      <c r="J170" s="35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">
      <c r="A171" s="10"/>
      <c r="B171" s="10"/>
      <c r="C171" s="10"/>
      <c r="H171" s="34"/>
      <c r="J171" s="35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">
      <c r="A172" s="10"/>
      <c r="B172" s="10"/>
      <c r="C172" s="10"/>
      <c r="H172" s="34"/>
      <c r="J172" s="35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">
      <c r="A173" s="10"/>
      <c r="B173" s="10"/>
      <c r="C173" s="10"/>
      <c r="H173" s="34"/>
      <c r="J173" s="35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">
      <c r="A174" s="10"/>
      <c r="B174" s="10"/>
      <c r="C174" s="10"/>
      <c r="H174" s="34"/>
      <c r="J174" s="35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">
      <c r="A175" s="10"/>
      <c r="B175" s="10"/>
      <c r="C175" s="10"/>
      <c r="H175" s="34"/>
      <c r="J175" s="35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">
      <c r="A176" s="10"/>
      <c r="B176" s="10"/>
      <c r="C176" s="10"/>
      <c r="H176" s="34"/>
      <c r="J176" s="35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">
      <c r="A177" s="10"/>
      <c r="B177" s="10"/>
      <c r="C177" s="10"/>
      <c r="H177" s="34"/>
      <c r="J177" s="35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">
      <c r="A178" s="10"/>
      <c r="B178" s="10"/>
      <c r="C178" s="10"/>
      <c r="H178" s="34"/>
      <c r="J178" s="35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">
      <c r="A179" s="10"/>
      <c r="B179" s="10"/>
      <c r="C179" s="10"/>
      <c r="H179" s="34"/>
      <c r="J179" s="35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">
      <c r="A180" s="10"/>
      <c r="B180" s="10"/>
      <c r="C180" s="10"/>
      <c r="H180" s="34"/>
      <c r="J180" s="35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">
      <c r="A181" s="10"/>
      <c r="B181" s="10"/>
      <c r="C181" s="10"/>
      <c r="H181" s="34"/>
      <c r="J181" s="35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">
      <c r="A182" s="10"/>
      <c r="B182" s="10"/>
      <c r="C182" s="10"/>
      <c r="H182" s="34"/>
      <c r="J182" s="35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">
      <c r="A183" s="10"/>
      <c r="B183" s="10"/>
      <c r="C183" s="10"/>
      <c r="H183" s="34"/>
      <c r="J183" s="35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">
      <c r="A184" s="10"/>
      <c r="B184" s="10"/>
      <c r="C184" s="10"/>
      <c r="H184" s="34"/>
      <c r="J184" s="35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">
      <c r="A185" s="10"/>
      <c r="B185" s="10"/>
      <c r="C185" s="10"/>
      <c r="H185" s="34"/>
      <c r="J185" s="35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">
      <c r="A186" s="10"/>
      <c r="B186" s="10"/>
      <c r="C186" s="10"/>
      <c r="H186" s="34"/>
      <c r="J186" s="35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">
      <c r="A187" s="10"/>
      <c r="B187" s="10"/>
      <c r="C187" s="10"/>
      <c r="H187" s="34"/>
      <c r="J187" s="35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">
      <c r="A188" s="10"/>
      <c r="B188" s="10"/>
      <c r="C188" s="10"/>
      <c r="H188" s="34"/>
      <c r="J188" s="35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">
      <c r="A189" s="10"/>
      <c r="B189" s="10"/>
      <c r="C189" s="10"/>
      <c r="H189" s="34"/>
      <c r="J189" s="35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">
      <c r="A190" s="10"/>
      <c r="B190" s="10"/>
      <c r="C190" s="10"/>
      <c r="H190" s="34"/>
      <c r="J190" s="35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">
      <c r="A191" s="10"/>
      <c r="B191" s="10"/>
      <c r="C191" s="10"/>
      <c r="H191" s="34"/>
      <c r="J191" s="35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">
      <c r="A192" s="10"/>
      <c r="B192" s="10"/>
      <c r="C192" s="10"/>
      <c r="H192" s="34"/>
      <c r="J192" s="35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">
      <c r="A193" s="10"/>
      <c r="B193" s="10"/>
      <c r="C193" s="10"/>
      <c r="H193" s="34"/>
      <c r="J193" s="35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">
      <c r="A194" s="10"/>
      <c r="B194" s="10"/>
      <c r="C194" s="10"/>
      <c r="H194" s="34"/>
      <c r="J194" s="35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">
      <c r="A195" s="10"/>
      <c r="B195" s="10"/>
      <c r="C195" s="10"/>
      <c r="H195" s="34"/>
      <c r="J195" s="35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">
      <c r="A196" s="10"/>
      <c r="B196" s="10"/>
      <c r="C196" s="10"/>
      <c r="H196" s="34"/>
      <c r="J196" s="35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">
      <c r="A197" s="10"/>
      <c r="B197" s="10"/>
      <c r="C197" s="10"/>
      <c r="H197" s="34"/>
      <c r="J197" s="35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">
      <c r="A198" s="10"/>
      <c r="B198" s="10"/>
      <c r="C198" s="10"/>
      <c r="H198" s="34"/>
      <c r="J198" s="35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">
      <c r="A199" s="10"/>
      <c r="B199" s="10"/>
      <c r="C199" s="10"/>
      <c r="H199" s="34"/>
      <c r="J199" s="35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">
      <c r="A200" s="10"/>
      <c r="B200" s="10"/>
      <c r="C200" s="10"/>
      <c r="H200" s="34"/>
      <c r="J200" s="35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">
      <c r="A201" s="10"/>
      <c r="B201" s="10"/>
      <c r="C201" s="10"/>
      <c r="H201" s="34"/>
      <c r="J201" s="35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">
      <c r="A202" s="10"/>
      <c r="B202" s="10"/>
      <c r="C202" s="10"/>
      <c r="H202" s="34"/>
      <c r="J202" s="35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">
      <c r="A203" s="10"/>
      <c r="B203" s="10"/>
      <c r="C203" s="10"/>
      <c r="H203" s="34"/>
      <c r="J203" s="35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">
      <c r="A204" s="10"/>
      <c r="B204" s="10"/>
      <c r="C204" s="10"/>
      <c r="H204" s="34"/>
      <c r="J204" s="35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">
      <c r="A205" s="10"/>
      <c r="B205" s="10"/>
      <c r="C205" s="10"/>
      <c r="H205" s="34"/>
      <c r="J205" s="35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">
      <c r="A206" s="10"/>
      <c r="B206" s="10"/>
      <c r="C206" s="10"/>
      <c r="H206" s="34"/>
      <c r="J206" s="35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">
      <c r="A207" s="10"/>
      <c r="B207" s="10"/>
      <c r="C207" s="10"/>
      <c r="H207" s="34"/>
      <c r="J207" s="35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">
      <c r="A208" s="10"/>
      <c r="B208" s="10"/>
      <c r="C208" s="10"/>
      <c r="H208" s="34"/>
      <c r="J208" s="35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">
      <c r="A209" s="10"/>
      <c r="B209" s="10"/>
      <c r="C209" s="10"/>
      <c r="H209" s="34"/>
      <c r="J209" s="35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">
      <c r="A210" s="10"/>
      <c r="B210" s="10"/>
      <c r="C210" s="10"/>
      <c r="H210" s="34"/>
      <c r="J210" s="35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">
      <c r="A211" s="10"/>
      <c r="B211" s="10"/>
      <c r="C211" s="10"/>
      <c r="H211" s="34"/>
      <c r="J211" s="35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">
      <c r="A212" s="10"/>
      <c r="B212" s="10"/>
      <c r="C212" s="10"/>
      <c r="H212" s="34"/>
      <c r="J212" s="35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">
      <c r="A213" s="10"/>
      <c r="B213" s="10"/>
      <c r="C213" s="10"/>
      <c r="H213" s="34"/>
      <c r="J213" s="35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">
      <c r="A214" s="10"/>
      <c r="B214" s="10"/>
      <c r="C214" s="10"/>
      <c r="H214" s="34"/>
      <c r="J214" s="35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">
      <c r="A215" s="10"/>
      <c r="B215" s="10"/>
      <c r="C215" s="10"/>
      <c r="H215" s="34"/>
      <c r="J215" s="35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">
      <c r="A216" s="10"/>
      <c r="B216" s="10"/>
      <c r="C216" s="10"/>
      <c r="H216" s="34"/>
      <c r="J216" s="35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">
      <c r="A217" s="10"/>
      <c r="B217" s="10"/>
      <c r="C217" s="10"/>
      <c r="H217" s="34"/>
      <c r="J217" s="35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">
      <c r="A218" s="10"/>
      <c r="B218" s="10"/>
      <c r="C218" s="10"/>
      <c r="H218" s="34"/>
      <c r="J218" s="35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">
      <c r="A219" s="10"/>
      <c r="B219" s="10"/>
      <c r="C219" s="10"/>
      <c r="H219" s="34"/>
      <c r="J219" s="35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">
      <c r="A220" s="10"/>
      <c r="B220" s="10"/>
      <c r="C220" s="10"/>
      <c r="H220" s="34"/>
      <c r="J220" s="35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">
      <c r="A221" s="10"/>
      <c r="B221" s="10"/>
      <c r="C221" s="10"/>
      <c r="H221" s="34"/>
      <c r="J221" s="35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">
      <c r="A222" s="10"/>
      <c r="B222" s="10"/>
      <c r="C222" s="10"/>
      <c r="H222" s="34"/>
      <c r="J222" s="35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">
      <c r="A223" s="10"/>
      <c r="B223" s="10"/>
      <c r="C223" s="10"/>
      <c r="H223" s="34"/>
      <c r="J223" s="35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">
      <c r="A224" s="10"/>
      <c r="B224" s="10"/>
      <c r="C224" s="10"/>
      <c r="H224" s="34"/>
      <c r="J224" s="35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">
      <c r="A225" s="10"/>
      <c r="B225" s="10"/>
      <c r="C225" s="10"/>
      <c r="H225" s="34"/>
      <c r="J225" s="35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">
      <c r="A226" s="10"/>
      <c r="B226" s="10"/>
      <c r="C226" s="10"/>
      <c r="H226" s="34"/>
      <c r="J226" s="35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">
      <c r="A227" s="10"/>
      <c r="B227" s="10"/>
      <c r="C227" s="10"/>
      <c r="H227" s="34"/>
      <c r="J227" s="35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">
      <c r="A228" s="10"/>
      <c r="B228" s="10"/>
      <c r="C228" s="10"/>
      <c r="H228" s="34"/>
      <c r="J228" s="35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">
      <c r="A229" s="10"/>
      <c r="B229" s="10"/>
      <c r="C229" s="10"/>
      <c r="H229" s="34"/>
      <c r="J229" s="35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">
      <c r="A230" s="10"/>
      <c r="B230" s="10"/>
      <c r="C230" s="10"/>
      <c r="H230" s="34"/>
      <c r="J230" s="35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">
      <c r="A231" s="10"/>
      <c r="B231" s="10"/>
      <c r="C231" s="10"/>
      <c r="H231" s="34"/>
      <c r="J231" s="35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">
      <c r="A232" s="10"/>
      <c r="B232" s="10"/>
      <c r="C232" s="10"/>
      <c r="H232" s="34"/>
      <c r="J232" s="35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">
      <c r="A233" s="10"/>
      <c r="B233" s="10"/>
      <c r="C233" s="10"/>
      <c r="H233" s="34"/>
      <c r="J233" s="35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">
      <c r="A234" s="10"/>
      <c r="B234" s="10"/>
      <c r="C234" s="10"/>
      <c r="H234" s="34"/>
      <c r="J234" s="35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">
      <c r="A235" s="10"/>
      <c r="B235" s="10"/>
      <c r="C235" s="10"/>
      <c r="H235" s="34"/>
      <c r="J235" s="35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">
      <c r="A236" s="10"/>
      <c r="B236" s="10"/>
      <c r="C236" s="10"/>
      <c r="H236" s="34"/>
      <c r="J236" s="35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">
      <c r="A237" s="10"/>
      <c r="B237" s="10"/>
      <c r="C237" s="10"/>
      <c r="H237" s="34"/>
      <c r="J237" s="35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">
      <c r="A238" s="10"/>
      <c r="B238" s="10"/>
      <c r="C238" s="10"/>
      <c r="H238" s="34"/>
      <c r="J238" s="35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">
      <c r="A239" s="10"/>
      <c r="B239" s="10"/>
      <c r="C239" s="10"/>
      <c r="H239" s="34"/>
      <c r="J239" s="35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">
      <c r="A240" s="10"/>
      <c r="B240" s="10"/>
      <c r="C240" s="10"/>
      <c r="H240" s="34"/>
      <c r="J240" s="35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">
      <c r="A241" s="10"/>
      <c r="B241" s="10"/>
      <c r="C241" s="10"/>
      <c r="H241" s="34"/>
      <c r="J241" s="35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">
      <c r="A242" s="10"/>
      <c r="B242" s="10"/>
      <c r="C242" s="10"/>
      <c r="H242" s="34"/>
      <c r="J242" s="35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">
      <c r="A243" s="10"/>
      <c r="B243" s="10"/>
      <c r="C243" s="10"/>
      <c r="H243" s="34"/>
      <c r="J243" s="35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">
      <c r="A244" s="10"/>
      <c r="B244" s="10"/>
      <c r="C244" s="10"/>
      <c r="H244" s="34"/>
      <c r="J244" s="35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">
      <c r="A245" s="10"/>
      <c r="B245" s="10"/>
      <c r="C245" s="10"/>
      <c r="H245" s="34"/>
      <c r="J245" s="35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">
      <c r="A246" s="10"/>
      <c r="B246" s="10"/>
      <c r="C246" s="10"/>
      <c r="H246" s="34"/>
      <c r="J246" s="35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">
      <c r="A247" s="10"/>
      <c r="B247" s="10"/>
      <c r="C247" s="10"/>
      <c r="H247" s="34"/>
      <c r="J247" s="35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">
      <c r="A248" s="10"/>
      <c r="B248" s="10"/>
      <c r="C248" s="10"/>
      <c r="H248" s="34"/>
      <c r="J248" s="35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">
      <c r="A249" s="10"/>
      <c r="B249" s="10"/>
      <c r="C249" s="10"/>
      <c r="H249" s="34"/>
      <c r="J249" s="35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">
      <c r="A250" s="10"/>
      <c r="B250" s="10"/>
      <c r="C250" s="10"/>
      <c r="H250" s="34"/>
      <c r="J250" s="35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">
      <c r="A251" s="10"/>
      <c r="B251" s="10"/>
      <c r="C251" s="10"/>
      <c r="H251" s="34"/>
      <c r="J251" s="35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">
      <c r="A252" s="10"/>
      <c r="B252" s="10"/>
      <c r="C252" s="10"/>
      <c r="H252" s="34"/>
      <c r="J252" s="35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">
      <c r="A253" s="10"/>
      <c r="B253" s="10"/>
      <c r="C253" s="10"/>
      <c r="H253" s="34"/>
      <c r="J253" s="35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">
      <c r="A254" s="10"/>
      <c r="B254" s="10"/>
      <c r="C254" s="10"/>
      <c r="H254" s="34"/>
      <c r="J254" s="35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">
      <c r="A255" s="10"/>
      <c r="B255" s="10"/>
      <c r="C255" s="10"/>
      <c r="H255" s="34"/>
      <c r="J255" s="35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">
      <c r="A256" s="10"/>
      <c r="B256" s="10"/>
      <c r="C256" s="10"/>
      <c r="H256" s="34"/>
      <c r="J256" s="35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">
      <c r="A257" s="10"/>
      <c r="B257" s="10"/>
      <c r="C257" s="10"/>
      <c r="H257" s="34"/>
      <c r="J257" s="35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">
      <c r="A258" s="10"/>
      <c r="B258" s="10"/>
      <c r="C258" s="10"/>
      <c r="H258" s="34"/>
      <c r="J258" s="35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">
      <c r="A259" s="10"/>
      <c r="B259" s="10"/>
      <c r="C259" s="10"/>
      <c r="H259" s="34"/>
      <c r="J259" s="35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">
      <c r="A260" s="10"/>
      <c r="B260" s="10"/>
      <c r="C260" s="10"/>
      <c r="H260" s="34"/>
      <c r="J260" s="35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">
      <c r="A261" s="10"/>
      <c r="B261" s="10"/>
      <c r="C261" s="10"/>
      <c r="H261" s="34"/>
      <c r="J261" s="35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">
      <c r="A262" s="10"/>
      <c r="B262" s="10"/>
      <c r="C262" s="10"/>
      <c r="H262" s="34"/>
      <c r="J262" s="35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">
      <c r="A263" s="10"/>
      <c r="B263" s="10"/>
      <c r="C263" s="10"/>
      <c r="H263" s="34"/>
      <c r="J263" s="35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">
      <c r="A264" s="10"/>
      <c r="B264" s="10"/>
      <c r="C264" s="10"/>
      <c r="H264" s="34"/>
      <c r="J264" s="35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">
      <c r="A265" s="10"/>
      <c r="B265" s="10"/>
      <c r="C265" s="10"/>
      <c r="H265" s="34"/>
      <c r="J265" s="35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">
      <c r="A266" s="10"/>
      <c r="B266" s="10"/>
      <c r="C266" s="10"/>
      <c r="H266" s="34"/>
      <c r="J266" s="35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">
      <c r="A267" s="10"/>
      <c r="B267" s="10"/>
      <c r="C267" s="10"/>
      <c r="H267" s="34"/>
      <c r="J267" s="35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">
      <c r="A268" s="10"/>
      <c r="B268" s="10"/>
      <c r="C268" s="10"/>
      <c r="H268" s="34"/>
      <c r="J268" s="35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">
      <c r="A269" s="10"/>
      <c r="B269" s="10"/>
      <c r="C269" s="10"/>
      <c r="H269" s="34"/>
      <c r="J269" s="35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">
      <c r="A270" s="10"/>
      <c r="B270" s="10"/>
      <c r="C270" s="10"/>
      <c r="H270" s="34"/>
      <c r="J270" s="35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">
      <c r="A271" s="10"/>
      <c r="B271" s="10"/>
      <c r="C271" s="10"/>
      <c r="H271" s="34"/>
      <c r="J271" s="35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">
      <c r="A272" s="10"/>
      <c r="B272" s="10"/>
      <c r="C272" s="10"/>
      <c r="H272" s="34"/>
      <c r="J272" s="35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">
      <c r="A273" s="10"/>
      <c r="B273" s="10"/>
      <c r="C273" s="10"/>
      <c r="H273" s="34"/>
      <c r="J273" s="35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">
      <c r="A274" s="10"/>
      <c r="B274" s="10"/>
      <c r="C274" s="10"/>
      <c r="H274" s="34"/>
      <c r="J274" s="35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">
      <c r="A275" s="10"/>
      <c r="B275" s="10"/>
      <c r="C275" s="10"/>
      <c r="H275" s="34"/>
      <c r="J275" s="35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">
      <c r="A276" s="10"/>
      <c r="B276" s="10"/>
      <c r="C276" s="10"/>
      <c r="H276" s="34"/>
      <c r="J276" s="35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">
      <c r="A277" s="10"/>
      <c r="B277" s="10"/>
      <c r="C277" s="10"/>
      <c r="H277" s="34"/>
      <c r="J277" s="35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">
      <c r="A278" s="10"/>
      <c r="B278" s="10"/>
      <c r="C278" s="10"/>
      <c r="H278" s="34"/>
      <c r="J278" s="35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">
      <c r="A279" s="10"/>
      <c r="B279" s="10"/>
      <c r="C279" s="10"/>
      <c r="H279" s="34"/>
      <c r="J279" s="35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">
      <c r="A280" s="10"/>
      <c r="B280" s="10"/>
      <c r="C280" s="10"/>
      <c r="H280" s="34"/>
      <c r="J280" s="35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">
      <c r="A281" s="10"/>
      <c r="B281" s="10"/>
      <c r="C281" s="10"/>
      <c r="H281" s="34"/>
      <c r="J281" s="35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">
      <c r="A282" s="10"/>
      <c r="B282" s="10"/>
      <c r="C282" s="10"/>
      <c r="H282" s="34"/>
      <c r="J282" s="35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">
      <c r="A283" s="10"/>
      <c r="B283" s="10"/>
      <c r="C283" s="10"/>
      <c r="H283" s="34"/>
      <c r="J283" s="35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">
      <c r="A284" s="10"/>
      <c r="B284" s="10"/>
      <c r="C284" s="10"/>
      <c r="H284" s="34"/>
      <c r="J284" s="35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">
      <c r="A285" s="10"/>
      <c r="B285" s="10"/>
      <c r="C285" s="10"/>
      <c r="H285" s="34"/>
      <c r="J285" s="35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">
      <c r="A286" s="10"/>
      <c r="B286" s="10"/>
      <c r="C286" s="10"/>
      <c r="H286" s="34"/>
      <c r="J286" s="35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">
      <c r="A287" s="10"/>
      <c r="B287" s="10"/>
      <c r="C287" s="10"/>
      <c r="H287" s="34"/>
      <c r="J287" s="35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">
      <c r="A288" s="10"/>
      <c r="B288" s="10"/>
      <c r="C288" s="10"/>
      <c r="H288" s="34"/>
      <c r="J288" s="35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">
      <c r="A289" s="10"/>
      <c r="B289" s="10"/>
      <c r="C289" s="10"/>
      <c r="H289" s="34"/>
      <c r="J289" s="35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">
      <c r="A290" s="10"/>
      <c r="B290" s="10"/>
      <c r="C290" s="10"/>
      <c r="H290" s="34"/>
      <c r="J290" s="35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">
      <c r="A291" s="10"/>
      <c r="B291" s="10"/>
      <c r="C291" s="10"/>
      <c r="H291" s="34"/>
      <c r="J291" s="35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">
      <c r="A292" s="10"/>
      <c r="B292" s="10"/>
      <c r="C292" s="10"/>
      <c r="H292" s="34"/>
      <c r="J292" s="35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">
      <c r="A293" s="10"/>
      <c r="B293" s="10"/>
      <c r="C293" s="10"/>
      <c r="H293" s="34"/>
      <c r="J293" s="35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">
      <c r="A294" s="10"/>
      <c r="B294" s="10"/>
      <c r="C294" s="10"/>
      <c r="H294" s="34"/>
      <c r="J294" s="35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">
      <c r="A295" s="10"/>
      <c r="B295" s="10"/>
      <c r="C295" s="10"/>
      <c r="H295" s="34"/>
      <c r="J295" s="35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">
      <c r="A296" s="10"/>
      <c r="B296" s="10"/>
      <c r="C296" s="10"/>
      <c r="H296" s="34"/>
      <c r="J296" s="35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">
      <c r="A297" s="10"/>
      <c r="B297" s="10"/>
      <c r="C297" s="10"/>
      <c r="H297" s="34"/>
      <c r="J297" s="35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">
      <c r="A298" s="10"/>
      <c r="B298" s="10"/>
      <c r="C298" s="10"/>
      <c r="H298" s="34"/>
      <c r="J298" s="35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">
      <c r="A299" s="10"/>
      <c r="B299" s="10"/>
      <c r="C299" s="10"/>
      <c r="H299" s="34"/>
      <c r="J299" s="35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">
      <c r="A300" s="10"/>
      <c r="B300" s="10"/>
      <c r="C300" s="10"/>
      <c r="H300" s="34"/>
      <c r="J300" s="35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">
      <c r="A301" s="10"/>
      <c r="B301" s="10"/>
      <c r="C301" s="10"/>
      <c r="H301" s="34"/>
      <c r="J301" s="35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">
      <c r="A302" s="10"/>
      <c r="B302" s="10"/>
      <c r="C302" s="10"/>
      <c r="H302" s="34"/>
      <c r="J302" s="35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">
      <c r="A303" s="10"/>
      <c r="B303" s="10"/>
      <c r="C303" s="10"/>
      <c r="H303" s="34"/>
      <c r="J303" s="35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">
      <c r="A304" s="10"/>
      <c r="B304" s="10"/>
      <c r="C304" s="10"/>
      <c r="H304" s="34"/>
      <c r="J304" s="35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">
      <c r="A305" s="10"/>
      <c r="B305" s="10"/>
      <c r="C305" s="10"/>
      <c r="H305" s="34"/>
      <c r="J305" s="35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">
      <c r="A306" s="10"/>
      <c r="B306" s="10"/>
      <c r="C306" s="10"/>
      <c r="H306" s="34"/>
      <c r="J306" s="35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">
      <c r="A307" s="10"/>
      <c r="B307" s="10"/>
      <c r="C307" s="10"/>
      <c r="H307" s="34"/>
      <c r="J307" s="35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">
      <c r="A308" s="10"/>
      <c r="B308" s="10"/>
      <c r="C308" s="10"/>
      <c r="H308" s="34"/>
      <c r="J308" s="35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">
      <c r="A309" s="10"/>
      <c r="B309" s="10"/>
      <c r="C309" s="10"/>
      <c r="H309" s="34"/>
      <c r="J309" s="35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">
      <c r="A310" s="10"/>
      <c r="B310" s="10"/>
      <c r="C310" s="10"/>
      <c r="H310" s="34"/>
      <c r="J310" s="35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">
      <c r="A311" s="10"/>
      <c r="B311" s="10"/>
      <c r="C311" s="10"/>
      <c r="H311" s="34"/>
      <c r="J311" s="35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">
      <c r="A312" s="10"/>
      <c r="B312" s="10"/>
      <c r="C312" s="10"/>
      <c r="H312" s="34"/>
      <c r="J312" s="35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">
      <c r="A313" s="10"/>
      <c r="B313" s="10"/>
      <c r="C313" s="10"/>
      <c r="H313" s="34"/>
      <c r="J313" s="35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">
      <c r="A314" s="10"/>
      <c r="B314" s="10"/>
      <c r="C314" s="10"/>
      <c r="H314" s="34"/>
      <c r="J314" s="35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">
      <c r="A315" s="10"/>
      <c r="B315" s="10"/>
      <c r="C315" s="10"/>
      <c r="H315" s="34"/>
      <c r="J315" s="35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">
      <c r="A316" s="10"/>
      <c r="B316" s="10"/>
      <c r="C316" s="10"/>
      <c r="H316" s="34"/>
      <c r="J316" s="35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">
      <c r="A317" s="10"/>
      <c r="B317" s="10"/>
      <c r="C317" s="10"/>
      <c r="H317" s="34"/>
      <c r="J317" s="35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">
      <c r="A318" s="10"/>
      <c r="B318" s="10"/>
      <c r="C318" s="10"/>
      <c r="H318" s="34"/>
      <c r="J318" s="35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">
      <c r="A319" s="10"/>
      <c r="B319" s="10"/>
      <c r="C319" s="10"/>
      <c r="H319" s="34"/>
      <c r="J319" s="35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">
      <c r="A320" s="10"/>
      <c r="B320" s="10"/>
      <c r="C320" s="10"/>
      <c r="H320" s="34"/>
      <c r="J320" s="35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">
      <c r="A321" s="10"/>
      <c r="B321" s="10"/>
      <c r="C321" s="10"/>
      <c r="H321" s="34"/>
      <c r="J321" s="35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">
      <c r="A322" s="10"/>
      <c r="B322" s="10"/>
      <c r="C322" s="10"/>
      <c r="H322" s="34"/>
      <c r="J322" s="35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">
      <c r="A323" s="10"/>
      <c r="B323" s="10"/>
      <c r="C323" s="10"/>
      <c r="H323" s="34"/>
      <c r="J323" s="35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">
      <c r="A324" s="10"/>
      <c r="B324" s="10"/>
      <c r="C324" s="10"/>
      <c r="H324" s="34"/>
      <c r="J324" s="35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">
      <c r="A325" s="10"/>
      <c r="B325" s="10"/>
      <c r="C325" s="10"/>
      <c r="H325" s="34"/>
      <c r="J325" s="35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">
      <c r="A326" s="10"/>
      <c r="B326" s="10"/>
      <c r="C326" s="10"/>
      <c r="H326" s="34"/>
      <c r="J326" s="35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">
      <c r="A327" s="10"/>
      <c r="B327" s="10"/>
      <c r="C327" s="10"/>
      <c r="H327" s="34"/>
      <c r="J327" s="35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">
      <c r="A328" s="10"/>
      <c r="B328" s="10"/>
      <c r="C328" s="10"/>
      <c r="H328" s="34"/>
      <c r="J328" s="35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">
      <c r="A329" s="10"/>
      <c r="B329" s="10"/>
      <c r="C329" s="10"/>
      <c r="H329" s="34"/>
      <c r="J329" s="35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">
      <c r="A330" s="10"/>
      <c r="B330" s="10"/>
      <c r="C330" s="10"/>
      <c r="H330" s="34"/>
      <c r="J330" s="35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">
      <c r="A331" s="10"/>
      <c r="B331" s="10"/>
      <c r="C331" s="10"/>
      <c r="H331" s="34"/>
      <c r="J331" s="35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">
      <c r="A332" s="10"/>
      <c r="B332" s="10"/>
      <c r="C332" s="10"/>
      <c r="H332" s="34"/>
      <c r="J332" s="35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">
      <c r="A333" s="10"/>
      <c r="B333" s="10"/>
      <c r="C333" s="10"/>
      <c r="H333" s="34"/>
      <c r="J333" s="35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">
      <c r="A334" s="10"/>
      <c r="B334" s="10"/>
      <c r="C334" s="10"/>
      <c r="H334" s="34"/>
      <c r="J334" s="35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">
      <c r="A335" s="10"/>
      <c r="B335" s="10"/>
      <c r="C335" s="10"/>
      <c r="H335" s="34"/>
      <c r="J335" s="35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">
      <c r="A336" s="10"/>
      <c r="B336" s="10"/>
      <c r="C336" s="10"/>
      <c r="H336" s="34"/>
      <c r="J336" s="35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">
      <c r="A337" s="10"/>
      <c r="B337" s="10"/>
      <c r="C337" s="10"/>
      <c r="H337" s="34"/>
      <c r="J337" s="35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">
      <c r="A338" s="10"/>
      <c r="B338" s="10"/>
      <c r="C338" s="10"/>
      <c r="H338" s="34"/>
      <c r="J338" s="35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">
      <c r="A339" s="10"/>
      <c r="B339" s="10"/>
      <c r="C339" s="10"/>
      <c r="H339" s="34"/>
      <c r="J339" s="35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">
      <c r="A340" s="10"/>
      <c r="B340" s="10"/>
      <c r="C340" s="10"/>
      <c r="H340" s="34"/>
      <c r="J340" s="35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">
      <c r="A341" s="10"/>
      <c r="B341" s="10"/>
      <c r="C341" s="10"/>
      <c r="H341" s="34"/>
      <c r="J341" s="35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">
      <c r="A342" s="10"/>
      <c r="B342" s="10"/>
      <c r="C342" s="10"/>
      <c r="H342" s="34"/>
      <c r="J342" s="35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">
      <c r="A343" s="10"/>
      <c r="B343" s="10"/>
      <c r="C343" s="10"/>
      <c r="H343" s="34"/>
      <c r="J343" s="35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">
      <c r="A344" s="10"/>
      <c r="B344" s="10"/>
      <c r="C344" s="10"/>
      <c r="H344" s="34"/>
      <c r="J344" s="35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">
      <c r="A345" s="10"/>
      <c r="B345" s="10"/>
      <c r="C345" s="10"/>
      <c r="H345" s="34"/>
      <c r="J345" s="35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">
      <c r="A346" s="10"/>
      <c r="B346" s="10"/>
      <c r="C346" s="10"/>
      <c r="H346" s="34"/>
      <c r="J346" s="35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">
      <c r="A347" s="10"/>
      <c r="B347" s="10"/>
      <c r="C347" s="10"/>
      <c r="H347" s="34"/>
      <c r="J347" s="35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">
      <c r="A348" s="10"/>
      <c r="B348" s="10"/>
      <c r="C348" s="10"/>
      <c r="H348" s="34"/>
      <c r="J348" s="35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">
      <c r="A349" s="10"/>
      <c r="B349" s="10"/>
      <c r="C349" s="10"/>
      <c r="H349" s="34"/>
      <c r="J349" s="35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">
      <c r="A350" s="10"/>
      <c r="B350" s="10"/>
      <c r="C350" s="10"/>
      <c r="H350" s="34"/>
      <c r="J350" s="35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">
      <c r="A351" s="10"/>
      <c r="B351" s="10"/>
      <c r="C351" s="10"/>
      <c r="H351" s="34"/>
      <c r="J351" s="35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">
      <c r="A352" s="10"/>
      <c r="B352" s="10"/>
      <c r="C352" s="10"/>
      <c r="H352" s="34"/>
      <c r="J352" s="35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">
      <c r="A353" s="10"/>
      <c r="B353" s="10"/>
      <c r="C353" s="10"/>
      <c r="H353" s="34"/>
      <c r="J353" s="35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">
      <c r="A354" s="10"/>
      <c r="B354" s="10"/>
      <c r="C354" s="10"/>
      <c r="H354" s="34"/>
      <c r="J354" s="35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">
      <c r="A355" s="10"/>
      <c r="B355" s="10"/>
      <c r="C355" s="10"/>
      <c r="H355" s="34"/>
      <c r="J355" s="35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">
      <c r="A356" s="10"/>
      <c r="B356" s="10"/>
      <c r="C356" s="10"/>
      <c r="H356" s="34"/>
      <c r="J356" s="35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">
      <c r="A357" s="10"/>
      <c r="B357" s="10"/>
      <c r="C357" s="10"/>
      <c r="H357" s="34"/>
      <c r="J357" s="35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">
      <c r="A358" s="10"/>
      <c r="B358" s="10"/>
      <c r="C358" s="10"/>
      <c r="H358" s="34"/>
      <c r="J358" s="35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">
      <c r="A359" s="10"/>
      <c r="B359" s="10"/>
      <c r="C359" s="10"/>
      <c r="H359" s="34"/>
      <c r="J359" s="35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">
      <c r="A360" s="10"/>
      <c r="B360" s="10"/>
      <c r="C360" s="10"/>
      <c r="H360" s="34"/>
      <c r="J360" s="35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">
      <c r="A361" s="10"/>
      <c r="B361" s="10"/>
      <c r="C361" s="10"/>
      <c r="H361" s="34"/>
      <c r="J361" s="35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">
      <c r="A362" s="10"/>
      <c r="B362" s="10"/>
      <c r="C362" s="10"/>
      <c r="H362" s="34"/>
      <c r="J362" s="35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">
      <c r="A363" s="10"/>
      <c r="B363" s="10"/>
      <c r="C363" s="10"/>
      <c r="H363" s="34"/>
      <c r="J363" s="35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">
      <c r="A364" s="10"/>
      <c r="B364" s="10"/>
      <c r="C364" s="10"/>
      <c r="H364" s="34"/>
      <c r="J364" s="35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">
      <c r="A365" s="10"/>
      <c r="B365" s="10"/>
      <c r="C365" s="10"/>
      <c r="H365" s="34"/>
      <c r="J365" s="35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">
      <c r="A366" s="10"/>
      <c r="B366" s="10"/>
      <c r="C366" s="10"/>
      <c r="H366" s="34"/>
      <c r="J366" s="35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">
      <c r="A367" s="10"/>
      <c r="B367" s="10"/>
      <c r="C367" s="10"/>
      <c r="H367" s="34"/>
      <c r="J367" s="35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">
      <c r="A368" s="10"/>
      <c r="B368" s="10"/>
      <c r="C368" s="10"/>
      <c r="H368" s="34"/>
      <c r="J368" s="35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">
      <c r="A369" s="10"/>
      <c r="B369" s="10"/>
      <c r="C369" s="10"/>
      <c r="H369" s="34"/>
      <c r="J369" s="35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">
      <c r="A370" s="10"/>
      <c r="B370" s="10"/>
      <c r="C370" s="10"/>
      <c r="H370" s="34"/>
      <c r="J370" s="35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">
      <c r="A371" s="10"/>
      <c r="B371" s="10"/>
      <c r="C371" s="10"/>
      <c r="H371" s="34"/>
      <c r="J371" s="35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">
      <c r="A372" s="10"/>
      <c r="B372" s="10"/>
      <c r="C372" s="10"/>
      <c r="H372" s="34"/>
      <c r="J372" s="35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">
      <c r="A373" s="10"/>
      <c r="B373" s="10"/>
      <c r="C373" s="10"/>
      <c r="H373" s="34"/>
      <c r="J373" s="35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">
      <c r="A374" s="10"/>
      <c r="B374" s="10"/>
      <c r="C374" s="10"/>
      <c r="H374" s="34"/>
      <c r="J374" s="35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">
      <c r="A375" s="10"/>
      <c r="B375" s="10"/>
      <c r="C375" s="10"/>
      <c r="H375" s="34"/>
      <c r="J375" s="35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">
      <c r="A376" s="10"/>
      <c r="B376" s="10"/>
      <c r="C376" s="10"/>
      <c r="H376" s="34"/>
      <c r="J376" s="35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">
      <c r="A377" s="10"/>
      <c r="B377" s="10"/>
      <c r="C377" s="10"/>
      <c r="H377" s="34"/>
      <c r="J377" s="35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">
      <c r="A378" s="10"/>
      <c r="B378" s="10"/>
      <c r="C378" s="10"/>
      <c r="H378" s="34"/>
      <c r="J378" s="35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">
      <c r="A379" s="10"/>
      <c r="B379" s="10"/>
      <c r="C379" s="10"/>
      <c r="H379" s="34"/>
      <c r="J379" s="35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">
      <c r="A380" s="10"/>
      <c r="B380" s="10"/>
      <c r="C380" s="10"/>
      <c r="H380" s="34"/>
      <c r="J380" s="35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">
      <c r="A381" s="10"/>
      <c r="B381" s="10"/>
      <c r="C381" s="10"/>
      <c r="H381" s="34"/>
      <c r="J381" s="35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">
      <c r="A382" s="10"/>
      <c r="B382" s="10"/>
      <c r="C382" s="10"/>
      <c r="H382" s="34"/>
      <c r="J382" s="35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">
      <c r="A383" s="10"/>
      <c r="B383" s="10"/>
      <c r="C383" s="10"/>
      <c r="H383" s="34"/>
      <c r="J383" s="35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">
      <c r="A384" s="10"/>
      <c r="B384" s="10"/>
      <c r="C384" s="10"/>
      <c r="H384" s="34"/>
      <c r="J384" s="35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">
      <c r="A385" s="10"/>
      <c r="B385" s="10"/>
      <c r="C385" s="10"/>
      <c r="H385" s="34"/>
      <c r="J385" s="35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">
      <c r="A386" s="10"/>
      <c r="B386" s="10"/>
      <c r="C386" s="10"/>
      <c r="H386" s="34"/>
      <c r="J386" s="35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">
      <c r="A387" s="10"/>
      <c r="B387" s="10"/>
      <c r="C387" s="10"/>
      <c r="H387" s="34"/>
      <c r="J387" s="35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">
      <c r="A388" s="10"/>
      <c r="B388" s="10"/>
      <c r="C388" s="10"/>
      <c r="H388" s="34"/>
      <c r="J388" s="35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">
      <c r="A389" s="10"/>
      <c r="B389" s="10"/>
      <c r="C389" s="10"/>
      <c r="H389" s="34"/>
      <c r="J389" s="35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">
      <c r="A390" s="10"/>
      <c r="B390" s="10"/>
      <c r="C390" s="10"/>
      <c r="H390" s="34"/>
      <c r="J390" s="35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">
      <c r="A391" s="10"/>
      <c r="B391" s="10"/>
      <c r="C391" s="10"/>
      <c r="H391" s="34"/>
      <c r="J391" s="35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">
      <c r="A392" s="10"/>
      <c r="B392" s="10"/>
      <c r="C392" s="10"/>
      <c r="H392" s="34"/>
      <c r="J392" s="35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">
      <c r="A393" s="10"/>
      <c r="B393" s="10"/>
      <c r="C393" s="10"/>
      <c r="H393" s="34"/>
      <c r="J393" s="35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">
      <c r="A394" s="10"/>
      <c r="B394" s="10"/>
      <c r="C394" s="10"/>
      <c r="H394" s="34"/>
      <c r="J394" s="35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">
      <c r="A395" s="10"/>
      <c r="B395" s="10"/>
      <c r="C395" s="10"/>
      <c r="H395" s="34"/>
      <c r="J395" s="35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">
      <c r="A396" s="10"/>
      <c r="B396" s="10"/>
      <c r="C396" s="10"/>
      <c r="H396" s="34"/>
      <c r="J396" s="35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">
      <c r="A397" s="10"/>
      <c r="B397" s="10"/>
      <c r="C397" s="10"/>
      <c r="H397" s="34"/>
      <c r="J397" s="35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">
      <c r="A398" s="10"/>
      <c r="B398" s="10"/>
      <c r="C398" s="10"/>
      <c r="H398" s="34"/>
      <c r="J398" s="35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">
      <c r="A399" s="10"/>
      <c r="B399" s="10"/>
      <c r="C399" s="10"/>
      <c r="H399" s="34"/>
      <c r="J399" s="35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">
      <c r="A400" s="10"/>
      <c r="B400" s="10"/>
      <c r="C400" s="10"/>
      <c r="H400" s="34"/>
      <c r="J400" s="35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">
      <c r="A401" s="10"/>
      <c r="B401" s="10"/>
      <c r="C401" s="10"/>
      <c r="H401" s="34"/>
      <c r="J401" s="35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">
      <c r="A402" s="10"/>
      <c r="B402" s="10"/>
      <c r="C402" s="10"/>
      <c r="H402" s="34"/>
      <c r="J402" s="35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">
      <c r="A403" s="10"/>
      <c r="B403" s="10"/>
      <c r="C403" s="10"/>
      <c r="H403" s="34"/>
      <c r="J403" s="35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">
      <c r="A404" s="10"/>
      <c r="B404" s="10"/>
      <c r="C404" s="10"/>
      <c r="H404" s="34"/>
      <c r="J404" s="35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">
      <c r="A405" s="10"/>
      <c r="B405" s="10"/>
      <c r="C405" s="10"/>
      <c r="H405" s="34"/>
      <c r="J405" s="35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">
      <c r="A406" s="10"/>
      <c r="B406" s="10"/>
      <c r="C406" s="10"/>
      <c r="H406" s="34"/>
      <c r="J406" s="35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">
      <c r="A407" s="10"/>
      <c r="B407" s="10"/>
      <c r="C407" s="10"/>
      <c r="H407" s="34"/>
      <c r="J407" s="35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">
      <c r="A408" s="10"/>
      <c r="B408" s="10"/>
      <c r="C408" s="10"/>
      <c r="H408" s="34"/>
      <c r="J408" s="35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">
      <c r="A409" s="10"/>
      <c r="B409" s="10"/>
      <c r="C409" s="10"/>
      <c r="H409" s="34"/>
      <c r="J409" s="35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">
      <c r="A410" s="10"/>
      <c r="B410" s="10"/>
      <c r="C410" s="10"/>
      <c r="H410" s="34"/>
      <c r="J410" s="35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">
      <c r="A411" s="10"/>
      <c r="B411" s="10"/>
      <c r="C411" s="10"/>
      <c r="H411" s="34"/>
      <c r="J411" s="35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">
      <c r="A412" s="10"/>
      <c r="B412" s="10"/>
      <c r="C412" s="10"/>
      <c r="H412" s="34"/>
      <c r="J412" s="35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">
      <c r="A413" s="10"/>
      <c r="B413" s="10"/>
      <c r="C413" s="10"/>
      <c r="H413" s="34"/>
      <c r="J413" s="35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">
      <c r="A414" s="10"/>
      <c r="B414" s="10"/>
      <c r="C414" s="10"/>
      <c r="H414" s="34"/>
      <c r="J414" s="35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">
      <c r="A415" s="10"/>
      <c r="B415" s="10"/>
      <c r="C415" s="10"/>
      <c r="H415" s="34"/>
      <c r="J415" s="35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">
      <c r="A416" s="10"/>
      <c r="B416" s="10"/>
      <c r="C416" s="10"/>
      <c r="H416" s="34"/>
      <c r="J416" s="35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">
      <c r="A417" s="10"/>
      <c r="B417" s="10"/>
      <c r="C417" s="10"/>
      <c r="H417" s="34"/>
      <c r="J417" s="35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">
      <c r="A418" s="10"/>
      <c r="B418" s="10"/>
      <c r="C418" s="10"/>
      <c r="H418" s="34"/>
      <c r="J418" s="35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">
      <c r="A419" s="10"/>
      <c r="B419" s="10"/>
      <c r="C419" s="10"/>
      <c r="H419" s="34"/>
      <c r="J419" s="35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">
      <c r="A420" s="10"/>
      <c r="B420" s="10"/>
      <c r="C420" s="10"/>
      <c r="H420" s="34"/>
      <c r="J420" s="35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">
      <c r="A421" s="10"/>
      <c r="B421" s="10"/>
      <c r="C421" s="10"/>
      <c r="H421" s="34"/>
      <c r="J421" s="35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">
      <c r="A422" s="10"/>
      <c r="B422" s="10"/>
      <c r="C422" s="10"/>
      <c r="H422" s="34"/>
      <c r="J422" s="35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">
      <c r="A423" s="10"/>
      <c r="B423" s="10"/>
      <c r="C423" s="10"/>
      <c r="H423" s="34"/>
      <c r="J423" s="35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">
      <c r="A424" s="10"/>
      <c r="B424" s="10"/>
      <c r="C424" s="10"/>
      <c r="H424" s="34"/>
      <c r="J424" s="35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">
      <c r="A425" s="10"/>
      <c r="B425" s="10"/>
      <c r="C425" s="10"/>
      <c r="H425" s="34"/>
      <c r="J425" s="35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">
      <c r="A426" s="10"/>
      <c r="B426" s="10"/>
      <c r="C426" s="10"/>
      <c r="H426" s="34"/>
      <c r="J426" s="35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">
      <c r="A427" s="10"/>
      <c r="B427" s="10"/>
      <c r="C427" s="10"/>
      <c r="H427" s="34"/>
      <c r="J427" s="35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">
      <c r="A428" s="10"/>
      <c r="B428" s="10"/>
      <c r="C428" s="10"/>
      <c r="H428" s="34"/>
      <c r="J428" s="35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">
      <c r="A429" s="10"/>
      <c r="B429" s="10"/>
      <c r="C429" s="10"/>
      <c r="H429" s="34"/>
      <c r="J429" s="35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">
      <c r="A430" s="10"/>
      <c r="B430" s="10"/>
      <c r="C430" s="10"/>
      <c r="H430" s="34"/>
      <c r="J430" s="35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">
      <c r="A431" s="10"/>
      <c r="B431" s="10"/>
      <c r="C431" s="10"/>
      <c r="H431" s="34"/>
      <c r="J431" s="35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">
      <c r="A432" s="10"/>
      <c r="B432" s="10"/>
      <c r="C432" s="10"/>
      <c r="H432" s="34"/>
      <c r="J432" s="35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">
      <c r="A433" s="10"/>
      <c r="B433" s="10"/>
      <c r="C433" s="10"/>
      <c r="H433" s="34"/>
      <c r="J433" s="35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">
      <c r="A434" s="10"/>
      <c r="B434" s="10"/>
      <c r="C434" s="10"/>
      <c r="H434" s="34"/>
      <c r="J434" s="35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">
      <c r="A435" s="10"/>
      <c r="B435" s="10"/>
      <c r="C435" s="10"/>
      <c r="H435" s="34"/>
      <c r="J435" s="35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">
      <c r="A436" s="10"/>
      <c r="B436" s="10"/>
      <c r="C436" s="10"/>
      <c r="H436" s="34"/>
      <c r="J436" s="35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">
      <c r="A437" s="10"/>
      <c r="B437" s="10"/>
      <c r="C437" s="10"/>
      <c r="H437" s="34"/>
      <c r="J437" s="35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">
      <c r="A438" s="10"/>
      <c r="B438" s="10"/>
      <c r="C438" s="10"/>
      <c r="H438" s="34"/>
      <c r="J438" s="35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">
      <c r="A439" s="10"/>
      <c r="B439" s="10"/>
      <c r="C439" s="10"/>
      <c r="H439" s="34"/>
      <c r="J439" s="35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">
      <c r="A440" s="10"/>
      <c r="B440" s="10"/>
      <c r="C440" s="10"/>
      <c r="H440" s="34"/>
      <c r="J440" s="35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">
      <c r="A441" s="10"/>
      <c r="B441" s="10"/>
      <c r="C441" s="10"/>
      <c r="H441" s="34"/>
      <c r="J441" s="35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">
      <c r="A442" s="10"/>
      <c r="B442" s="10"/>
      <c r="C442" s="10"/>
      <c r="H442" s="34"/>
      <c r="J442" s="35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">
      <c r="A443" s="10"/>
      <c r="B443" s="10"/>
      <c r="C443" s="10"/>
      <c r="H443" s="34"/>
      <c r="J443" s="35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">
      <c r="A444" s="10"/>
      <c r="B444" s="10"/>
      <c r="C444" s="10"/>
      <c r="H444" s="34"/>
      <c r="J444" s="35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">
      <c r="A445" s="10"/>
      <c r="B445" s="10"/>
      <c r="C445" s="10"/>
      <c r="H445" s="34"/>
      <c r="J445" s="35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">
      <c r="A446" s="10"/>
      <c r="B446" s="10"/>
      <c r="C446" s="10"/>
      <c r="H446" s="34"/>
      <c r="J446" s="35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">
      <c r="A447" s="10"/>
      <c r="B447" s="10"/>
      <c r="C447" s="10"/>
      <c r="H447" s="34"/>
      <c r="J447" s="35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">
      <c r="A448" s="10"/>
      <c r="B448" s="10"/>
      <c r="C448" s="10"/>
      <c r="H448" s="34"/>
      <c r="J448" s="35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">
      <c r="A449" s="10"/>
      <c r="B449" s="10"/>
      <c r="C449" s="10"/>
      <c r="H449" s="34"/>
      <c r="J449" s="35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">
      <c r="A450" s="10"/>
      <c r="B450" s="10"/>
      <c r="C450" s="10"/>
      <c r="H450" s="34"/>
      <c r="J450" s="35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">
      <c r="A451" s="10"/>
      <c r="B451" s="10"/>
      <c r="C451" s="10"/>
      <c r="H451" s="34"/>
      <c r="J451" s="35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">
      <c r="A452" s="10"/>
      <c r="B452" s="10"/>
      <c r="C452" s="10"/>
      <c r="H452" s="34"/>
      <c r="J452" s="35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">
      <c r="A453" s="10"/>
      <c r="B453" s="10"/>
      <c r="C453" s="10"/>
      <c r="H453" s="34"/>
      <c r="J453" s="35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">
      <c r="A454" s="10"/>
      <c r="B454" s="10"/>
      <c r="C454" s="10"/>
      <c r="H454" s="34"/>
      <c r="J454" s="35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">
      <c r="A455" s="10"/>
      <c r="B455" s="10"/>
      <c r="C455" s="10"/>
      <c r="H455" s="34"/>
      <c r="J455" s="35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">
      <c r="A456" s="10"/>
      <c r="B456" s="10"/>
      <c r="C456" s="10"/>
      <c r="H456" s="34"/>
      <c r="J456" s="35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">
      <c r="A457" s="10"/>
      <c r="B457" s="10"/>
      <c r="C457" s="10"/>
      <c r="H457" s="34"/>
      <c r="J457" s="35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">
      <c r="A458" s="10"/>
      <c r="B458" s="10"/>
      <c r="C458" s="10"/>
      <c r="H458" s="34"/>
      <c r="J458" s="35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">
      <c r="A459" s="10"/>
      <c r="B459" s="10"/>
      <c r="C459" s="10"/>
      <c r="H459" s="34"/>
      <c r="J459" s="35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">
      <c r="A460" s="10"/>
      <c r="B460" s="10"/>
      <c r="C460" s="10"/>
      <c r="H460" s="34"/>
      <c r="J460" s="35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">
      <c r="A461" s="10"/>
      <c r="B461" s="10"/>
      <c r="C461" s="10"/>
      <c r="H461" s="34"/>
      <c r="J461" s="35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">
      <c r="A462" s="10"/>
      <c r="B462" s="10"/>
      <c r="C462" s="10"/>
      <c r="H462" s="34"/>
      <c r="J462" s="35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">
      <c r="A463" s="10"/>
      <c r="B463" s="10"/>
      <c r="C463" s="10"/>
      <c r="H463" s="34"/>
      <c r="J463" s="35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">
      <c r="A464" s="10"/>
      <c r="B464" s="10"/>
      <c r="C464" s="10"/>
      <c r="H464" s="34"/>
      <c r="J464" s="35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">
      <c r="A465" s="10"/>
      <c r="B465" s="10"/>
      <c r="C465" s="10"/>
      <c r="H465" s="34"/>
      <c r="J465" s="35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">
      <c r="A466" s="10"/>
      <c r="B466" s="10"/>
      <c r="C466" s="10"/>
      <c r="H466" s="34"/>
      <c r="J466" s="35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">
      <c r="A467" s="10"/>
      <c r="B467" s="10"/>
      <c r="C467" s="10"/>
      <c r="H467" s="34"/>
      <c r="J467" s="35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">
      <c r="A468" s="10"/>
      <c r="B468" s="10"/>
      <c r="C468" s="10"/>
      <c r="H468" s="34"/>
      <c r="J468" s="35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">
      <c r="A469" s="10"/>
      <c r="B469" s="10"/>
      <c r="C469" s="10"/>
      <c r="H469" s="34"/>
      <c r="J469" s="35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">
      <c r="A470" s="10"/>
      <c r="B470" s="10"/>
      <c r="C470" s="10"/>
      <c r="H470" s="34"/>
      <c r="J470" s="35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">
      <c r="A471" s="10"/>
      <c r="B471" s="10"/>
      <c r="C471" s="10"/>
      <c r="H471" s="34"/>
      <c r="J471" s="35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">
      <c r="A472" s="10"/>
      <c r="B472" s="10"/>
      <c r="C472" s="10"/>
      <c r="H472" s="34"/>
      <c r="J472" s="35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">
      <c r="A473" s="10"/>
      <c r="B473" s="10"/>
      <c r="C473" s="10"/>
      <c r="H473" s="34"/>
      <c r="J473" s="35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">
      <c r="A474" s="10"/>
      <c r="B474" s="10"/>
      <c r="C474" s="10"/>
      <c r="H474" s="34"/>
      <c r="J474" s="35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">
      <c r="A475" s="10"/>
      <c r="B475" s="10"/>
      <c r="C475" s="10"/>
      <c r="H475" s="34"/>
      <c r="J475" s="35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">
      <c r="A476" s="10"/>
      <c r="B476" s="10"/>
      <c r="C476" s="10"/>
      <c r="H476" s="34"/>
      <c r="J476" s="35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">
      <c r="A477" s="10"/>
      <c r="B477" s="10"/>
      <c r="C477" s="10"/>
      <c r="H477" s="34"/>
      <c r="J477" s="35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">
      <c r="A478" s="10"/>
      <c r="B478" s="10"/>
      <c r="C478" s="10"/>
      <c r="H478" s="34"/>
      <c r="J478" s="35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">
      <c r="A479" s="10"/>
      <c r="B479" s="10"/>
      <c r="C479" s="10"/>
      <c r="H479" s="34"/>
      <c r="J479" s="35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">
      <c r="A480" s="10"/>
      <c r="B480" s="10"/>
      <c r="C480" s="10"/>
      <c r="H480" s="34"/>
      <c r="J480" s="35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">
      <c r="A481" s="10"/>
      <c r="B481" s="10"/>
      <c r="C481" s="10"/>
      <c r="H481" s="34"/>
      <c r="J481" s="35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">
      <c r="A482" s="10"/>
      <c r="B482" s="10"/>
      <c r="C482" s="10"/>
      <c r="H482" s="34"/>
      <c r="J482" s="35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">
      <c r="A483" s="10"/>
      <c r="B483" s="10"/>
      <c r="C483" s="10"/>
      <c r="H483" s="34"/>
      <c r="J483" s="35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">
      <c r="A484" s="10"/>
      <c r="B484" s="10"/>
      <c r="C484" s="10"/>
      <c r="H484" s="34"/>
      <c r="J484" s="35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">
      <c r="A485" s="10"/>
      <c r="B485" s="10"/>
      <c r="C485" s="10"/>
      <c r="H485" s="34"/>
      <c r="J485" s="35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">
      <c r="A486" s="10"/>
      <c r="B486" s="10"/>
      <c r="C486" s="10"/>
      <c r="H486" s="34"/>
      <c r="J486" s="35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">
      <c r="A487" s="10"/>
      <c r="B487" s="10"/>
      <c r="C487" s="10"/>
      <c r="H487" s="34"/>
      <c r="J487" s="35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">
      <c r="A488" s="10"/>
      <c r="B488" s="10"/>
      <c r="C488" s="10"/>
      <c r="H488" s="34"/>
      <c r="J488" s="35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">
      <c r="A489" s="10"/>
      <c r="B489" s="10"/>
      <c r="C489" s="10"/>
      <c r="H489" s="34"/>
      <c r="J489" s="35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">
      <c r="A490" s="10"/>
      <c r="B490" s="10"/>
      <c r="C490" s="10"/>
      <c r="H490" s="34"/>
      <c r="J490" s="35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">
      <c r="A491" s="10"/>
      <c r="B491" s="10"/>
      <c r="C491" s="10"/>
      <c r="H491" s="34"/>
      <c r="J491" s="35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">
      <c r="A492" s="10"/>
      <c r="B492" s="10"/>
      <c r="C492" s="10"/>
      <c r="H492" s="34"/>
      <c r="J492" s="35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">
      <c r="A493" s="10"/>
      <c r="B493" s="10"/>
      <c r="C493" s="10"/>
      <c r="H493" s="34"/>
      <c r="J493" s="35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">
      <c r="A494" s="10"/>
      <c r="B494" s="10"/>
      <c r="C494" s="10"/>
      <c r="H494" s="34"/>
      <c r="J494" s="35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">
      <c r="A495" s="10"/>
      <c r="B495" s="10"/>
      <c r="C495" s="10"/>
      <c r="H495" s="34"/>
      <c r="J495" s="35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">
      <c r="A496" s="10"/>
      <c r="B496" s="10"/>
      <c r="C496" s="10"/>
      <c r="H496" s="34"/>
      <c r="J496" s="35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">
      <c r="A497" s="10"/>
      <c r="B497" s="10"/>
      <c r="C497" s="10"/>
      <c r="H497" s="34"/>
      <c r="J497" s="35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">
      <c r="A498" s="10"/>
      <c r="B498" s="10"/>
      <c r="C498" s="10"/>
      <c r="H498" s="34"/>
      <c r="J498" s="35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">
      <c r="A499" s="10"/>
      <c r="B499" s="10"/>
      <c r="C499" s="10"/>
      <c r="H499" s="34"/>
      <c r="J499" s="35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">
      <c r="A500" s="10"/>
      <c r="B500" s="10"/>
      <c r="C500" s="10"/>
      <c r="H500" s="34"/>
      <c r="J500" s="35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qPuaNkt8hXVtS2xf6HNoJvrEOOcL8vanwzxTkqW5WHA8cggsS5Jz7eWxVy2yJLKY7ikQDLL5EM6rXhUtorYiRw==" saltValue="h4BSsLpu3t7t6Unn/rftaA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5"/>
    </sheetView>
  </sheetViews>
  <sheetFormatPr baseColWidth="10" defaultColWidth="10.85546875" defaultRowHeight="15" x14ac:dyDescent="0.25"/>
  <cols>
    <col min="1" max="1" width="26.85546875" style="158" bestFit="1" customWidth="1"/>
    <col min="2" max="2" width="15.42578125" style="158" bestFit="1" customWidth="1"/>
    <col min="3" max="3" width="33.42578125" style="158" bestFit="1" customWidth="1"/>
    <col min="4" max="4" width="10.85546875" style="127"/>
    <col min="5" max="16384" width="10.85546875" style="158"/>
  </cols>
  <sheetData>
    <row r="1" spans="1:3" x14ac:dyDescent="0.25">
      <c r="A1" s="155" t="s">
        <v>176</v>
      </c>
      <c r="B1" s="156"/>
      <c r="C1" s="156"/>
    </row>
    <row r="2" spans="1:3" x14ac:dyDescent="0.25">
      <c r="A2" s="157" t="s">
        <v>108</v>
      </c>
      <c r="B2" s="157"/>
      <c r="C2" s="156"/>
    </row>
    <row r="3" spans="1:3" x14ac:dyDescent="0.25">
      <c r="A3" s="157" t="s">
        <v>143</v>
      </c>
      <c r="B3" s="157"/>
      <c r="C3" s="156"/>
    </row>
    <row r="4" spans="1:3" x14ac:dyDescent="0.25">
      <c r="B4" s="157"/>
      <c r="C4" s="156"/>
    </row>
    <row r="5" spans="1:3" x14ac:dyDescent="0.25">
      <c r="C5" s="156"/>
    </row>
    <row r="6" spans="1:3" x14ac:dyDescent="0.25">
      <c r="C6" s="156"/>
    </row>
    <row r="7" spans="1:3" x14ac:dyDescent="0.25">
      <c r="C7" s="156"/>
    </row>
    <row r="8" spans="1:3" x14ac:dyDescent="0.25">
      <c r="C8" s="156"/>
    </row>
    <row r="9" spans="1:3" x14ac:dyDescent="0.25">
      <c r="C9" s="156"/>
    </row>
    <row r="10" spans="1:3" x14ac:dyDescent="0.25">
      <c r="C10" s="156"/>
    </row>
    <row r="11" spans="1:3" x14ac:dyDescent="0.25">
      <c r="C11" s="156"/>
    </row>
    <row r="12" spans="1:3" x14ac:dyDescent="0.25">
      <c r="C12" s="156"/>
    </row>
    <row r="13" spans="1:3" x14ac:dyDescent="0.25">
      <c r="C13" s="156"/>
    </row>
    <row r="14" spans="1:3" x14ac:dyDescent="0.25">
      <c r="C14" s="156"/>
    </row>
    <row r="15" spans="1:3" x14ac:dyDescent="0.25">
      <c r="C15" s="156"/>
    </row>
    <row r="16" spans="1:3" x14ac:dyDescent="0.25">
      <c r="C16" s="156"/>
    </row>
    <row r="17" spans="3:3" x14ac:dyDescent="0.25">
      <c r="C17" s="156"/>
    </row>
    <row r="18" spans="3:3" x14ac:dyDescent="0.25">
      <c r="C18" s="156"/>
    </row>
    <row r="19" spans="3:3" x14ac:dyDescent="0.25">
      <c r="C19" s="156"/>
    </row>
    <row r="20" spans="3:3" x14ac:dyDescent="0.25">
      <c r="C20" s="156"/>
    </row>
    <row r="21" spans="3:3" x14ac:dyDescent="0.25">
      <c r="C21" s="156"/>
    </row>
    <row r="22" spans="3:3" x14ac:dyDescent="0.25">
      <c r="C22" s="156"/>
    </row>
    <row r="23" spans="3:3" x14ac:dyDescent="0.25">
      <c r="C23" s="156"/>
    </row>
    <row r="24" spans="3:3" x14ac:dyDescent="0.25">
      <c r="C24" s="156"/>
    </row>
    <row r="25" spans="3:3" x14ac:dyDescent="0.25">
      <c r="C25" s="156"/>
    </row>
    <row r="26" spans="3:3" x14ac:dyDescent="0.25">
      <c r="C26" s="156"/>
    </row>
    <row r="27" spans="3:3" x14ac:dyDescent="0.25">
      <c r="C27" s="156"/>
    </row>
    <row r="28" spans="3:3" x14ac:dyDescent="0.25">
      <c r="C28" s="156"/>
    </row>
    <row r="29" spans="3:3" x14ac:dyDescent="0.25">
      <c r="C29" s="156"/>
    </row>
    <row r="30" spans="3:3" x14ac:dyDescent="0.25">
      <c r="C30" s="156"/>
    </row>
    <row r="31" spans="3:3" x14ac:dyDescent="0.25">
      <c r="C31" s="156"/>
    </row>
    <row r="32" spans="3:3" x14ac:dyDescent="0.25">
      <c r="C32" s="156"/>
    </row>
    <row r="33" spans="3:3" x14ac:dyDescent="0.25">
      <c r="C33" s="156"/>
    </row>
    <row r="34" spans="3:3" x14ac:dyDescent="0.25">
      <c r="C34" s="156"/>
    </row>
    <row r="35" spans="3:3" x14ac:dyDescent="0.25">
      <c r="C35" s="156"/>
    </row>
    <row r="36" spans="3:3" x14ac:dyDescent="0.25">
      <c r="C36" s="156"/>
    </row>
    <row r="37" spans="3:3" x14ac:dyDescent="0.25">
      <c r="C37" s="156"/>
    </row>
    <row r="38" spans="3:3" x14ac:dyDescent="0.25">
      <c r="C38" s="156"/>
    </row>
    <row r="39" spans="3:3" x14ac:dyDescent="0.25">
      <c r="C39" s="156"/>
    </row>
    <row r="40" spans="3:3" x14ac:dyDescent="0.25">
      <c r="C40" s="156"/>
    </row>
    <row r="41" spans="3:3" x14ac:dyDescent="0.25">
      <c r="C41" s="156"/>
    </row>
    <row r="42" spans="3:3" x14ac:dyDescent="0.25">
      <c r="C42" s="156"/>
    </row>
    <row r="43" spans="3:3" x14ac:dyDescent="0.25">
      <c r="C43" s="156"/>
    </row>
    <row r="44" spans="3:3" x14ac:dyDescent="0.25">
      <c r="C44" s="156"/>
    </row>
    <row r="45" spans="3:3" x14ac:dyDescent="0.25">
      <c r="C45" s="156"/>
    </row>
    <row r="46" spans="3:3" x14ac:dyDescent="0.25">
      <c r="C46" s="156"/>
    </row>
    <row r="47" spans="3:3" x14ac:dyDescent="0.25">
      <c r="C47" s="156"/>
    </row>
    <row r="48" spans="3:3" x14ac:dyDescent="0.25">
      <c r="C48" s="156"/>
    </row>
    <row r="49" spans="3:3" x14ac:dyDescent="0.25">
      <c r="C49" s="156"/>
    </row>
    <row r="50" spans="3:3" x14ac:dyDescent="0.25">
      <c r="C50" s="156"/>
    </row>
    <row r="51" spans="3:3" x14ac:dyDescent="0.25">
      <c r="C51" s="156"/>
    </row>
    <row r="52" spans="3:3" x14ac:dyDescent="0.25">
      <c r="C52" s="156"/>
    </row>
    <row r="53" spans="3:3" x14ac:dyDescent="0.25">
      <c r="C53" s="156"/>
    </row>
    <row r="54" spans="3:3" x14ac:dyDescent="0.25">
      <c r="C54" s="156"/>
    </row>
    <row r="55" spans="3:3" x14ac:dyDescent="0.25">
      <c r="C55" s="156"/>
    </row>
    <row r="56" spans="3:3" x14ac:dyDescent="0.25">
      <c r="C56" s="156"/>
    </row>
    <row r="57" spans="3:3" x14ac:dyDescent="0.25">
      <c r="C57" s="156"/>
    </row>
    <row r="58" spans="3:3" x14ac:dyDescent="0.25">
      <c r="C58" s="156"/>
    </row>
    <row r="59" spans="3:3" x14ac:dyDescent="0.25">
      <c r="C59" s="156"/>
    </row>
    <row r="60" spans="3:3" x14ac:dyDescent="0.25">
      <c r="C60" s="156"/>
    </row>
    <row r="61" spans="3:3" x14ac:dyDescent="0.25">
      <c r="C61" s="156"/>
    </row>
    <row r="62" spans="3:3" x14ac:dyDescent="0.25">
      <c r="C62" s="156"/>
    </row>
    <row r="63" spans="3:3" x14ac:dyDescent="0.25">
      <c r="C63" s="156"/>
    </row>
    <row r="64" spans="3:3" x14ac:dyDescent="0.25">
      <c r="C64" s="156"/>
    </row>
    <row r="65" spans="3:3" x14ac:dyDescent="0.25">
      <c r="C65" s="156"/>
    </row>
    <row r="66" spans="3:3" x14ac:dyDescent="0.25">
      <c r="C66" s="156"/>
    </row>
    <row r="67" spans="3:3" x14ac:dyDescent="0.25">
      <c r="C67" s="156"/>
    </row>
    <row r="68" spans="3:3" x14ac:dyDescent="0.25">
      <c r="C68" s="156"/>
    </row>
    <row r="69" spans="3:3" x14ac:dyDescent="0.25">
      <c r="C69" s="156"/>
    </row>
    <row r="70" spans="3:3" x14ac:dyDescent="0.25">
      <c r="C70" s="156"/>
    </row>
    <row r="71" spans="3:3" x14ac:dyDescent="0.25">
      <c r="C71" s="156"/>
    </row>
    <row r="72" spans="3:3" x14ac:dyDescent="0.25">
      <c r="C72" s="156"/>
    </row>
    <row r="73" spans="3:3" x14ac:dyDescent="0.25">
      <c r="C73" s="156"/>
    </row>
    <row r="74" spans="3:3" x14ac:dyDescent="0.25">
      <c r="C74" s="156"/>
    </row>
    <row r="75" spans="3:3" x14ac:dyDescent="0.25">
      <c r="C75" s="156"/>
    </row>
    <row r="76" spans="3:3" x14ac:dyDescent="0.25">
      <c r="C76" s="156"/>
    </row>
    <row r="77" spans="3:3" x14ac:dyDescent="0.25">
      <c r="C77" s="156"/>
    </row>
    <row r="78" spans="3:3" x14ac:dyDescent="0.25">
      <c r="C78" s="156"/>
    </row>
    <row r="79" spans="3:3" x14ac:dyDescent="0.25">
      <c r="C79" s="156"/>
    </row>
    <row r="80" spans="3:3" x14ac:dyDescent="0.25">
      <c r="C80" s="156"/>
    </row>
    <row r="81" spans="3:3" x14ac:dyDescent="0.25">
      <c r="C81" s="156"/>
    </row>
    <row r="82" spans="3:3" x14ac:dyDescent="0.25">
      <c r="C82" s="156"/>
    </row>
    <row r="83" spans="3:3" x14ac:dyDescent="0.25">
      <c r="C83" s="156"/>
    </row>
    <row r="84" spans="3:3" x14ac:dyDescent="0.25">
      <c r="C84" s="156"/>
    </row>
    <row r="85" spans="3:3" x14ac:dyDescent="0.25">
      <c r="C85" s="156"/>
    </row>
    <row r="86" spans="3:3" x14ac:dyDescent="0.25">
      <c r="C86" s="156"/>
    </row>
    <row r="87" spans="3:3" x14ac:dyDescent="0.25">
      <c r="C87" s="156"/>
    </row>
    <row r="88" spans="3:3" x14ac:dyDescent="0.25">
      <c r="C88" s="156"/>
    </row>
    <row r="89" spans="3:3" x14ac:dyDescent="0.25">
      <c r="C89" s="156"/>
    </row>
  </sheetData>
  <sheetProtection algorithmName="SHA-512" hashValue="GSMIBw2BqEI8rxedY56S0XhZnvNjgOEI3bIiajSwc4sPquq64bifdZ1wboegn947cNkoQ5OIKAz5Bv1MbplXMQ==" saltValue="3IGrszeRyIyH4fdxI+WMJ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C6" sqref="C6"/>
      <selection pane="bottomLeft" activeCell="B35" sqref="B35"/>
    </sheetView>
  </sheetViews>
  <sheetFormatPr baseColWidth="10" defaultRowHeight="15" x14ac:dyDescent="0.25"/>
  <cols>
    <col min="1" max="1" width="8.85546875" style="158" bestFit="1" customWidth="1"/>
    <col min="2" max="2" width="128" style="158" bestFit="1" customWidth="1"/>
    <col min="3" max="3" width="54.140625" style="158" bestFit="1" customWidth="1"/>
    <col min="4" max="4" width="19" style="158" bestFit="1" customWidth="1"/>
    <col min="5" max="6" width="19" style="158" customWidth="1"/>
    <col min="7" max="7" width="23.140625" style="158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42578125" bestFit="1" customWidth="1"/>
    <col min="15" max="15" width="24" bestFit="1" customWidth="1"/>
  </cols>
  <sheetData>
    <row r="1" spans="1:15" x14ac:dyDescent="0.25">
      <c r="A1" s="159" t="s">
        <v>197</v>
      </c>
      <c r="B1" s="160" t="s">
        <v>109</v>
      </c>
      <c r="C1" s="160" t="s">
        <v>70</v>
      </c>
      <c r="D1" s="160" t="s">
        <v>198</v>
      </c>
      <c r="E1" s="159" t="s">
        <v>209</v>
      </c>
      <c r="F1" s="159" t="s">
        <v>197</v>
      </c>
      <c r="G1" s="159" t="s">
        <v>199</v>
      </c>
      <c r="H1" s="159" t="s">
        <v>200</v>
      </c>
      <c r="I1" s="161" t="s">
        <v>201</v>
      </c>
      <c r="J1" s="159" t="s">
        <v>202</v>
      </c>
      <c r="K1" s="159" t="s">
        <v>197</v>
      </c>
      <c r="L1" s="159" t="s">
        <v>200</v>
      </c>
      <c r="M1" s="161" t="s">
        <v>203</v>
      </c>
      <c r="N1" s="159" t="s">
        <v>204</v>
      </c>
      <c r="O1" s="162" t="s">
        <v>198</v>
      </c>
    </row>
    <row r="2" spans="1:15" x14ac:dyDescent="0.25">
      <c r="A2" s="157">
        <f>ROWS(A$2:$B2)</f>
        <v>1</v>
      </c>
      <c r="B2" s="324" t="s">
        <v>224</v>
      </c>
      <c r="C2" s="217"/>
      <c r="D2" s="216">
        <v>33505</v>
      </c>
      <c r="E2" s="158" t="str">
        <f>MID(TRIM(B2)&amp;"/"&amp;TRIM(C2),1,255)</f>
        <v>ASSIST - Sozialwirtschaftliche Dienstleistungen für Menschen mit Behinderung - gemeinnützige GmbH/</v>
      </c>
      <c r="F2" s="157">
        <f>ROWS($B$2:F2)</f>
        <v>1</v>
      </c>
      <c r="G2" s="158">
        <f>IF(B2=B1,"",IF(LEN(B2)&lt;1,"",A2))</f>
        <v>1</v>
      </c>
      <c r="H2" s="158">
        <f>IFERROR(SMALL(G$2:G$100,ROWS(G$2:$G2)),"")</f>
        <v>1</v>
      </c>
      <c r="I2" s="158" t="str">
        <f>IFERROR(VLOOKUP(H2,A:B,2,0),IF(H1&lt;&gt;"","&lt;Neu&gt;",""))</f>
        <v>ASSIST - Sozialwirtschaftliche Dienstleistungen für Menschen mit Behinderung - gemeinnützige GmbH</v>
      </c>
      <c r="J2" s="170">
        <f>Deckblatt_BBET!C6</f>
        <v>0</v>
      </c>
      <c r="K2" t="str">
        <f>IF(AND($J$2=B2,$J$2&lt;&gt;0),A2,"")</f>
        <v/>
      </c>
      <c r="L2" s="158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70" t="str">
        <f>IF(Deckblatt_BBET!C7=0," ",Deckblatt_BBET!C7)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57">
        <f>ROWS(A$2:$B3)</f>
        <v>2</v>
      </c>
      <c r="B3" s="324" t="s">
        <v>293</v>
      </c>
      <c r="C3" s="217"/>
      <c r="D3" s="216">
        <v>34138</v>
      </c>
      <c r="E3" s="158" t="str">
        <f t="shared" ref="E3:E66" si="0">MID(TRIM(B3)&amp;"/"&amp;TRIM(C3),1,255)</f>
        <v>Autistenzentrum Arche Noah - Verein zur beruflichen und sozialen Rehabilitation und Integration von Autisten und Menschen mit anderer Behinderung/</v>
      </c>
      <c r="F3" s="157">
        <f>ROWS($B$2:F3)</f>
        <v>2</v>
      </c>
      <c r="G3" s="158">
        <f t="shared" ref="G3:G62" si="1">IF(B3=B2,"",IF(LEN(B3)&lt;1,"",A3))</f>
        <v>2</v>
      </c>
      <c r="H3" s="158">
        <f>IFERROR(SMALL(G$2:G$100,ROWS(G$2:$G3)),"")</f>
        <v>2</v>
      </c>
      <c r="I3" s="158" t="str">
        <f t="shared" ref="I3:I65" si="2">IFERROR(VLOOKUP(H3,A:B,2,0),IF(H2&lt;&gt;"","&lt;Neu&gt;",""))</f>
        <v>Autistenzentrum Arche Noah - Verein zur beruflichen und sozialen Rehabilitation und  Integration von Autisten und Menschen mit anderer Behinderung</v>
      </c>
      <c r="K3" t="str">
        <f t="shared" ref="K3:K66" si="3">IF(AND($J$2=B3,$J$2&lt;&gt;0),A3,"")</f>
        <v/>
      </c>
      <c r="L3" s="158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57">
        <f>ROWS(A$2:$B4)</f>
        <v>3</v>
      </c>
      <c r="B4" s="324" t="s">
        <v>294</v>
      </c>
      <c r="C4" s="217"/>
      <c r="D4" s="216">
        <v>36530</v>
      </c>
      <c r="E4" s="158" t="str">
        <f t="shared" si="0"/>
        <v>AWZ Soziales Wien GmbH/</v>
      </c>
      <c r="F4" s="157">
        <f>ROWS($B$2:F4)</f>
        <v>3</v>
      </c>
      <c r="G4" s="158">
        <f t="shared" si="1"/>
        <v>3</v>
      </c>
      <c r="H4" s="158">
        <f>IFERROR(SMALL(G$2:G$100,ROWS(G$2:$G4)),"")</f>
        <v>3</v>
      </c>
      <c r="I4" s="158" t="str">
        <f t="shared" si="2"/>
        <v>AWZ Soziales Wien GmbH</v>
      </c>
      <c r="K4" t="str">
        <f t="shared" si="3"/>
        <v/>
      </c>
      <c r="L4" s="158" t="str">
        <f>IFERROR(SMALL(K$2:K$100,ROWS($G$2:K4)),"")</f>
        <v/>
      </c>
      <c r="M4" t="str">
        <f t="shared" si="4"/>
        <v/>
      </c>
    </row>
    <row r="5" spans="1:15" x14ac:dyDescent="0.25">
      <c r="A5" s="157">
        <f>ROWS(A$2:$B5)</f>
        <v>4</v>
      </c>
      <c r="B5" s="324" t="s">
        <v>225</v>
      </c>
      <c r="C5" s="217"/>
      <c r="D5" s="216">
        <v>47003</v>
      </c>
      <c r="E5" s="158" t="str">
        <f t="shared" si="0"/>
        <v>BALANCE Leben ohne Barrieren GmbH/</v>
      </c>
      <c r="F5" s="157">
        <f>ROWS($B$2:F5)</f>
        <v>4</v>
      </c>
      <c r="G5" s="158">
        <f t="shared" si="1"/>
        <v>4</v>
      </c>
      <c r="H5" s="158">
        <f>IFERROR(SMALL(G$2:G$100,ROWS(G$2:$G5)),"")</f>
        <v>4</v>
      </c>
      <c r="I5" s="158" t="str">
        <f t="shared" si="2"/>
        <v>BALANCE Leben ohne Barrieren GmbH</v>
      </c>
      <c r="K5" t="str">
        <f t="shared" si="3"/>
        <v/>
      </c>
      <c r="L5" s="158" t="str">
        <f>IFERROR(SMALL(K$2:K$100,ROWS($G$2:K5)),"")</f>
        <v/>
      </c>
      <c r="M5" t="str">
        <f t="shared" si="4"/>
        <v/>
      </c>
    </row>
    <row r="6" spans="1:15" x14ac:dyDescent="0.25">
      <c r="A6" s="157">
        <f>ROWS(A$2:$B6)</f>
        <v>5</v>
      </c>
      <c r="B6" s="324" t="s">
        <v>295</v>
      </c>
      <c r="C6" s="217"/>
      <c r="D6" s="216">
        <v>34934</v>
      </c>
      <c r="E6" s="158" t="str">
        <f t="shared" si="0"/>
        <v>Berufliches Bildungs- und Rehabilitationszentrum Österreich (BBRZ Ö)/</v>
      </c>
      <c r="F6" s="157">
        <f>ROWS($B$2:F6)</f>
        <v>5</v>
      </c>
      <c r="G6" s="158">
        <f t="shared" si="1"/>
        <v>5</v>
      </c>
      <c r="H6" s="158">
        <f>IFERROR(SMALL(G$2:G$100,ROWS(G$2:$G6)),"")</f>
        <v>5</v>
      </c>
      <c r="I6" s="158" t="str">
        <f t="shared" si="2"/>
        <v>Berufliches Bildungs- und Rehabilitationszentrum Österreich (BBRZ Ö)</v>
      </c>
      <c r="K6" t="str">
        <f t="shared" si="3"/>
        <v/>
      </c>
      <c r="L6" s="158" t="str">
        <f>IFERROR(SMALL(K$2:K$100,ROWS($G$2:K6)),"")</f>
        <v/>
      </c>
      <c r="M6" t="str">
        <f t="shared" si="4"/>
        <v/>
      </c>
    </row>
    <row r="7" spans="1:15" x14ac:dyDescent="0.25">
      <c r="A7" s="157">
        <f>ROWS(A$2:$B7)</f>
        <v>6</v>
      </c>
      <c r="B7" s="324" t="s">
        <v>296</v>
      </c>
      <c r="C7" s="217"/>
      <c r="D7" s="216">
        <v>38231</v>
      </c>
      <c r="E7" s="158" t="str">
        <f t="shared" si="0"/>
        <v>biv - die Akademie für integrative Bildung/</v>
      </c>
      <c r="F7" s="157">
        <f>ROWS($B$2:F7)</f>
        <v>6</v>
      </c>
      <c r="G7" s="158">
        <f t="shared" si="1"/>
        <v>6</v>
      </c>
      <c r="H7" s="158">
        <f>IFERROR(SMALL(G$2:G$100,ROWS(G$2:$G7)),"")</f>
        <v>6</v>
      </c>
      <c r="I7" s="158" t="str">
        <f t="shared" si="2"/>
        <v>biv - die Akademie für integrative Bildung</v>
      </c>
      <c r="K7" t="str">
        <f t="shared" si="3"/>
        <v/>
      </c>
      <c r="L7" s="158" t="str">
        <f>IFERROR(SMALL(K$2:K$100,ROWS($G$2:K7)),"")</f>
        <v/>
      </c>
      <c r="M7" t="str">
        <f t="shared" si="4"/>
        <v/>
      </c>
    </row>
    <row r="8" spans="1:15" x14ac:dyDescent="0.25">
      <c r="A8" s="157">
        <f>ROWS(A$2:$B8)</f>
        <v>7</v>
      </c>
      <c r="B8" s="325" t="s">
        <v>320</v>
      </c>
      <c r="C8" s="217"/>
      <c r="D8" s="216">
        <v>44571</v>
      </c>
      <c r="E8" s="158" t="str">
        <f t="shared" si="0"/>
        <v>CARDO gemeinnützige GmbH/</v>
      </c>
      <c r="F8" s="157">
        <f>ROWS($B$2:F8)</f>
        <v>7</v>
      </c>
      <c r="G8" s="158">
        <f t="shared" si="1"/>
        <v>7</v>
      </c>
      <c r="H8" s="158">
        <f>IFERROR(SMALL(G$2:G$100,ROWS(G$2:$G8)),"")</f>
        <v>7</v>
      </c>
      <c r="I8" s="158" t="str">
        <f t="shared" si="2"/>
        <v>CARDO gemeinnützige GmbH</v>
      </c>
      <c r="K8" t="str">
        <f t="shared" si="3"/>
        <v/>
      </c>
      <c r="L8" s="158" t="str">
        <f>IFERROR(SMALL(K$2:K$100,ROWS($G$2:K8)),"")</f>
        <v/>
      </c>
      <c r="M8" t="str">
        <f t="shared" si="4"/>
        <v/>
      </c>
    </row>
    <row r="9" spans="1:15" x14ac:dyDescent="0.25">
      <c r="A9" s="157">
        <f>ROWS(A$2:$B9)</f>
        <v>8</v>
      </c>
      <c r="B9" s="324" t="s">
        <v>205</v>
      </c>
      <c r="C9" s="217"/>
      <c r="D9" s="216">
        <v>30220</v>
      </c>
      <c r="E9" s="158" t="str">
        <f t="shared" si="0"/>
        <v>Caritas der Erzdiözese Wien (Caritasverband) gemeinnützige Gesellschaft mit beschränkter Haftung/</v>
      </c>
      <c r="F9" s="157">
        <f>ROWS($B$2:F9)</f>
        <v>8</v>
      </c>
      <c r="G9" s="158">
        <f t="shared" si="1"/>
        <v>8</v>
      </c>
      <c r="H9" s="158">
        <f>IFERROR(SMALL(G$2:G$100,ROWS(G$2:$G9)),"")</f>
        <v>8</v>
      </c>
      <c r="I9" s="158" t="str">
        <f t="shared" si="2"/>
        <v>Caritas der Erzdiözese Wien (Caritasverband) gemeinnützige Gesellschaft mit beschränkter Haftung</v>
      </c>
      <c r="K9" t="str">
        <f t="shared" si="3"/>
        <v/>
      </c>
      <c r="L9" s="158" t="str">
        <f>IFERROR(SMALL(K$2:K$100,ROWS($G$2:K9)),"")</f>
        <v/>
      </c>
      <c r="M9" t="str">
        <f t="shared" si="4"/>
        <v/>
      </c>
    </row>
    <row r="10" spans="1:15" x14ac:dyDescent="0.25">
      <c r="A10" s="157">
        <f>ROWS(A$2:$B10)</f>
        <v>9</v>
      </c>
      <c r="B10" s="324" t="s">
        <v>226</v>
      </c>
      <c r="C10" s="217"/>
      <c r="D10" s="216">
        <v>40559</v>
      </c>
      <c r="E10" s="158" t="str">
        <f t="shared" si="0"/>
        <v>Context Impulse am Arbeitsmarkt GmbH/</v>
      </c>
      <c r="F10" s="157">
        <f>ROWS($B$2:F10)</f>
        <v>9</v>
      </c>
      <c r="G10" s="158">
        <f t="shared" si="1"/>
        <v>9</v>
      </c>
      <c r="H10" s="158">
        <f>IFERROR(SMALL(G$2:G$100,ROWS(G$2:$G10)),"")</f>
        <v>9</v>
      </c>
      <c r="I10" s="158" t="str">
        <f t="shared" si="2"/>
        <v>Context Impulse am Arbeitsmarkt GmbH</v>
      </c>
      <c r="K10" t="str">
        <f t="shared" si="3"/>
        <v/>
      </c>
      <c r="L10" s="158" t="str">
        <f>IFERROR(SMALL(K$2:K$100,ROWS($G$2:K10)),"")</f>
        <v/>
      </c>
      <c r="M10" t="str">
        <f t="shared" si="4"/>
        <v/>
      </c>
    </row>
    <row r="11" spans="1:15" x14ac:dyDescent="0.25">
      <c r="A11" s="157">
        <f>ROWS(A$2:$B11)</f>
        <v>10</v>
      </c>
      <c r="B11" s="324" t="s">
        <v>250</v>
      </c>
      <c r="C11" s="217"/>
      <c r="D11" s="216">
        <v>34204</v>
      </c>
      <c r="E11" s="158" t="str">
        <f t="shared" si="0"/>
        <v>DAS BAND - gemeinsam vielfältig, Verein für unterstütztes Arbeiten und Wohnen/</v>
      </c>
      <c r="F11" s="157">
        <f>ROWS($B$2:F11)</f>
        <v>10</v>
      </c>
      <c r="G11" s="158">
        <f t="shared" si="1"/>
        <v>10</v>
      </c>
      <c r="H11" s="158">
        <f>IFERROR(SMALL(G$2:G$100,ROWS(G$2:$G11)),"")</f>
        <v>10</v>
      </c>
      <c r="I11" s="158" t="str">
        <f t="shared" si="2"/>
        <v>DAS BAND - gemeinsam vielfältig, Verein für unterstütztes Arbeiten und Wohnen</v>
      </c>
      <c r="K11" t="str">
        <f t="shared" si="3"/>
        <v/>
      </c>
      <c r="L11" s="158" t="str">
        <f>IFERROR(SMALL(K$2:K$100,ROWS($G$2:K11)),"")</f>
        <v/>
      </c>
      <c r="M11" t="str">
        <f t="shared" si="4"/>
        <v/>
      </c>
    </row>
    <row r="12" spans="1:15" x14ac:dyDescent="0.25">
      <c r="A12" s="157">
        <f>ROWS(A$2:$B12)</f>
        <v>11</v>
      </c>
      <c r="B12" s="324" t="s">
        <v>297</v>
      </c>
      <c r="C12" s="217"/>
      <c r="D12" s="216">
        <v>33381</v>
      </c>
      <c r="E12" s="158" t="str">
        <f t="shared" si="0"/>
        <v>Gemeinsam leben - gemeinsam lernen - Integration Wien/</v>
      </c>
      <c r="F12" s="157">
        <f>ROWS($B$2:F12)</f>
        <v>11</v>
      </c>
      <c r="G12" s="158">
        <f t="shared" si="1"/>
        <v>11</v>
      </c>
      <c r="H12" s="158">
        <f>IFERROR(SMALL(G$2:G$100,ROWS(G$2:$G12)),"")</f>
        <v>11</v>
      </c>
      <c r="I12" s="158" t="str">
        <f t="shared" si="2"/>
        <v>Gemeinsam leben - gemeinsam lernen -  Integration Wien</v>
      </c>
      <c r="K12" t="str">
        <f t="shared" si="3"/>
        <v/>
      </c>
      <c r="L12" s="158" t="str">
        <f>IFERROR(SMALL(K$2:K$100,ROWS($G$2:K12)),"")</f>
        <v/>
      </c>
      <c r="M12" t="str">
        <f t="shared" si="4"/>
        <v/>
      </c>
    </row>
    <row r="13" spans="1:15" x14ac:dyDescent="0.25">
      <c r="A13" s="157">
        <f>ROWS(A$2:$B13)</f>
        <v>12</v>
      </c>
      <c r="B13" s="324" t="s">
        <v>227</v>
      </c>
      <c r="C13" s="217"/>
      <c r="D13" s="216">
        <v>33936</v>
      </c>
      <c r="E13" s="158" t="str">
        <f t="shared" si="0"/>
        <v>Habit - Haus der Barmherzigkeit Integrationsteam GmbH/</v>
      </c>
      <c r="F13" s="157">
        <f>ROWS($B$2:F13)</f>
        <v>12</v>
      </c>
      <c r="G13" s="158">
        <f t="shared" si="1"/>
        <v>12</v>
      </c>
      <c r="H13" s="158">
        <f>IFERROR(SMALL(G$2:G$100,ROWS(G$2:$G13)),"")</f>
        <v>12</v>
      </c>
      <c r="I13" s="158" t="str">
        <f t="shared" si="2"/>
        <v>Habit - Haus der Barmherzigkeit Integrationsteam GmbH</v>
      </c>
      <c r="K13" t="str">
        <f t="shared" si="3"/>
        <v/>
      </c>
      <c r="L13" s="158" t="str">
        <f>IFERROR(SMALL(K$2:K$100,ROWS($G$2:K13)),"")</f>
        <v/>
      </c>
      <c r="M13" t="str">
        <f t="shared" si="4"/>
        <v/>
      </c>
    </row>
    <row r="14" spans="1:15" x14ac:dyDescent="0.25">
      <c r="A14" s="157">
        <f>ROWS(A$2:$B14)</f>
        <v>13</v>
      </c>
      <c r="B14" s="324" t="s">
        <v>298</v>
      </c>
      <c r="C14" s="217"/>
      <c r="D14" s="216">
        <v>34227</v>
      </c>
      <c r="E14" s="158" t="str">
        <f t="shared" si="0"/>
        <v>Humanisierte Arbeitsstätte - Verein zur Förderung der besonderen Fähigkeiten von Menschen mit Behinderung/</v>
      </c>
      <c r="F14" s="157">
        <f>ROWS($B$2:F14)</f>
        <v>13</v>
      </c>
      <c r="G14" s="158">
        <f t="shared" si="1"/>
        <v>13</v>
      </c>
      <c r="H14" s="158">
        <f>IFERROR(SMALL(G$2:G$100,ROWS(G$2:$G14)),"")</f>
        <v>13</v>
      </c>
      <c r="I14" s="158" t="str">
        <f t="shared" si="2"/>
        <v>Humanisierte Arbeitsstätte - Verein zur Förderung der besonderen Fähigkeiten von Menschen mit Behinderung</v>
      </c>
      <c r="K14" t="str">
        <f t="shared" si="3"/>
        <v/>
      </c>
      <c r="L14" s="158" t="str">
        <f>IFERROR(SMALL(K$2:K$100,ROWS($G$2:K14)),"")</f>
        <v/>
      </c>
      <c r="M14" t="str">
        <f t="shared" si="4"/>
        <v/>
      </c>
    </row>
    <row r="15" spans="1:15" x14ac:dyDescent="0.25">
      <c r="A15" s="157">
        <f>ROWS(A$2:$B15)</f>
        <v>14</v>
      </c>
      <c r="B15" s="324" t="s">
        <v>228</v>
      </c>
      <c r="C15" s="217"/>
      <c r="D15" s="216">
        <v>41262</v>
      </c>
      <c r="E15" s="158" t="str">
        <f t="shared" si="0"/>
        <v>ITA GmbH/</v>
      </c>
      <c r="F15" s="157">
        <f>ROWS($B$2:F15)</f>
        <v>14</v>
      </c>
      <c r="G15" s="158">
        <f t="shared" si="1"/>
        <v>14</v>
      </c>
      <c r="H15" s="158">
        <f>IFERROR(SMALL(G$2:G$100,ROWS(G$2:$G15)),"")</f>
        <v>14</v>
      </c>
      <c r="I15" s="158" t="str">
        <f t="shared" si="2"/>
        <v>ITA GmbH</v>
      </c>
      <c r="K15" t="str">
        <f t="shared" si="3"/>
        <v/>
      </c>
      <c r="L15" s="158" t="str">
        <f>IFERROR(SMALL(K$2:K$100,ROWS($G$2:K15)),"")</f>
        <v/>
      </c>
      <c r="M15" t="str">
        <f t="shared" si="4"/>
        <v/>
      </c>
    </row>
    <row r="16" spans="1:15" x14ac:dyDescent="0.25">
      <c r="A16" s="157">
        <f>ROWS(A$2:$B16)</f>
        <v>15</v>
      </c>
      <c r="B16" s="324" t="s">
        <v>229</v>
      </c>
      <c r="C16" s="217"/>
      <c r="D16" s="216">
        <v>42246</v>
      </c>
      <c r="E16" s="158" t="str">
        <f t="shared" si="0"/>
        <v>Jugend am Werk Sozial:Raum GmbH/</v>
      </c>
      <c r="F16" s="157">
        <f>ROWS($B$2:F16)</f>
        <v>15</v>
      </c>
      <c r="G16" s="158">
        <f t="shared" si="1"/>
        <v>15</v>
      </c>
      <c r="H16" s="158">
        <f>IFERROR(SMALL(G$2:G$100,ROWS(G$2:$G16)),"")</f>
        <v>15</v>
      </c>
      <c r="I16" s="158" t="str">
        <f t="shared" si="2"/>
        <v>Jugend am Werk Sozial:Raum GmbH</v>
      </c>
      <c r="K16" t="str">
        <f t="shared" si="3"/>
        <v/>
      </c>
      <c r="L16" s="158" t="str">
        <f>IFERROR(SMALL(K$2:K$100,ROWS($G$2:K16)),"")</f>
        <v/>
      </c>
      <c r="M16" t="str">
        <f t="shared" si="4"/>
        <v/>
      </c>
    </row>
    <row r="17" spans="1:13" x14ac:dyDescent="0.25">
      <c r="A17" s="157">
        <f>ROWS(A$2:$B17)</f>
        <v>16</v>
      </c>
      <c r="B17" s="324" t="s">
        <v>230</v>
      </c>
      <c r="C17" s="217"/>
      <c r="D17" s="216">
        <v>34215</v>
      </c>
      <c r="E17" s="158" t="str">
        <f t="shared" si="0"/>
        <v>KOMIT GmbH/</v>
      </c>
      <c r="F17" s="157">
        <f>ROWS($B$2:F17)</f>
        <v>16</v>
      </c>
      <c r="G17" s="158">
        <f t="shared" si="1"/>
        <v>16</v>
      </c>
      <c r="H17" s="158">
        <f>IFERROR(SMALL(G$2:G$100,ROWS(G$2:$G17)),"")</f>
        <v>16</v>
      </c>
      <c r="I17" s="158" t="str">
        <f t="shared" si="2"/>
        <v>KOMIT GmbH</v>
      </c>
      <c r="K17" t="str">
        <f t="shared" si="3"/>
        <v/>
      </c>
      <c r="L17" s="158" t="str">
        <f>IFERROR(SMALL(K$2:K$100,ROWS($G$2:K17)),"")</f>
        <v/>
      </c>
      <c r="M17" t="str">
        <f t="shared" si="4"/>
        <v/>
      </c>
    </row>
    <row r="18" spans="1:13" x14ac:dyDescent="0.25">
      <c r="A18" s="157">
        <f>ROWS(A$2:$B18)</f>
        <v>17</v>
      </c>
      <c r="B18" s="324" t="s">
        <v>299</v>
      </c>
      <c r="C18" s="217"/>
      <c r="D18" s="216">
        <v>50153</v>
      </c>
      <c r="E18" s="158" t="str">
        <f t="shared" si="0"/>
        <v>Lebenshilfe Wien GmbH/</v>
      </c>
      <c r="F18" s="157">
        <f>ROWS($B$2:F18)</f>
        <v>17</v>
      </c>
      <c r="G18" s="158">
        <f t="shared" si="1"/>
        <v>17</v>
      </c>
      <c r="H18" s="158">
        <f>IFERROR(SMALL(G$2:G$100,ROWS(G$2:$G18)),"")</f>
        <v>17</v>
      </c>
      <c r="I18" s="158" t="str">
        <f t="shared" si="2"/>
        <v>Lebenshilfe Wien GmbH</v>
      </c>
      <c r="K18" t="str">
        <f t="shared" si="3"/>
        <v/>
      </c>
      <c r="L18" s="158" t="str">
        <f>IFERROR(SMALL(K$2:K$100,ROWS($G$2:K18)),"")</f>
        <v/>
      </c>
      <c r="M18" t="str">
        <f t="shared" si="4"/>
        <v/>
      </c>
    </row>
    <row r="19" spans="1:13" x14ac:dyDescent="0.25">
      <c r="A19" s="157">
        <f>ROWS(A$2:$B19)</f>
        <v>18</v>
      </c>
      <c r="B19" s="324" t="s">
        <v>231</v>
      </c>
      <c r="C19" s="217"/>
      <c r="D19" s="216">
        <v>44438</v>
      </c>
      <c r="E19" s="158" t="str">
        <f t="shared" si="0"/>
        <v>ÖHTB Arbeiten GmbH/</v>
      </c>
      <c r="F19" s="157">
        <f>ROWS($B$2:F19)</f>
        <v>18</v>
      </c>
      <c r="G19" s="158">
        <f t="shared" si="1"/>
        <v>18</v>
      </c>
      <c r="H19" s="158">
        <f>IFERROR(SMALL(G$2:G$100,ROWS(G$2:$G19)),"")</f>
        <v>18</v>
      </c>
      <c r="I19" s="158" t="str">
        <f t="shared" si="2"/>
        <v>ÖHTB Arbeiten GmbH</v>
      </c>
      <c r="K19" t="str">
        <f t="shared" si="3"/>
        <v/>
      </c>
      <c r="L19" s="158" t="str">
        <f>IFERROR(SMALL(K$2:K$100,ROWS($G$2:K19)),"")</f>
        <v/>
      </c>
      <c r="M19" t="str">
        <f t="shared" si="4"/>
        <v/>
      </c>
    </row>
    <row r="20" spans="1:13" x14ac:dyDescent="0.25">
      <c r="A20" s="157">
        <f>ROWS(A$2:$B20)</f>
        <v>19</v>
      </c>
      <c r="B20" s="324" t="s">
        <v>323</v>
      </c>
      <c r="C20" s="217"/>
      <c r="D20" s="216">
        <v>33546</v>
      </c>
      <c r="E20" s="158" t="str">
        <f t="shared" si="0"/>
        <v>Österreichischer Verein für Selbstbestimmte Entwicklung (ÖVSE)/</v>
      </c>
      <c r="F20" s="157">
        <f>ROWS($B$2:F20)</f>
        <v>19</v>
      </c>
      <c r="G20" s="158">
        <f t="shared" si="1"/>
        <v>19</v>
      </c>
      <c r="H20" s="158">
        <f>IFERROR(SMALL(G$2:G$100,ROWS(G$2:$G20)),"")</f>
        <v>19</v>
      </c>
      <c r="I20" s="158" t="str">
        <f t="shared" si="2"/>
        <v>Österreichischer Verein für Selbstbestimmte Entwicklung (ÖVSE)</v>
      </c>
      <c r="K20" t="str">
        <f t="shared" si="3"/>
        <v/>
      </c>
      <c r="L20" s="158" t="str">
        <f>IFERROR(SMALL(K$2:K$100,ROWS($G$2:K20)),"")</f>
        <v/>
      </c>
      <c r="M20" t="str">
        <f t="shared" si="4"/>
        <v/>
      </c>
    </row>
    <row r="21" spans="1:13" x14ac:dyDescent="0.25">
      <c r="A21" s="157">
        <f>ROWS(A$2:$B21)</f>
        <v>20</v>
      </c>
      <c r="B21" s="324" t="s">
        <v>300</v>
      </c>
      <c r="C21" s="217"/>
      <c r="D21" s="216">
        <v>33565</v>
      </c>
      <c r="E21" s="158" t="str">
        <f t="shared" si="0"/>
        <v>pro mente Wien, Gesellschaft für psychische und soziale Gesundheit/</v>
      </c>
      <c r="F21" s="157">
        <f>ROWS($B$2:F21)</f>
        <v>20</v>
      </c>
      <c r="G21" s="158">
        <f t="shared" si="1"/>
        <v>20</v>
      </c>
      <c r="H21" s="158">
        <f>IFERROR(SMALL(G$2:G$100,ROWS(G$2:$G21)),"")</f>
        <v>20</v>
      </c>
      <c r="I21" s="158" t="str">
        <f t="shared" si="2"/>
        <v>pro mente Wien, Gesellschaft für psychische und soziale Gesundheit</v>
      </c>
      <c r="K21" t="str">
        <f t="shared" si="3"/>
        <v/>
      </c>
      <c r="L21" s="158" t="str">
        <f>IFERROR(SMALL(K$2:K$100,ROWS($G$2:K21)),"")</f>
        <v/>
      </c>
      <c r="M21" t="str">
        <f t="shared" si="4"/>
        <v/>
      </c>
    </row>
    <row r="22" spans="1:13" x14ac:dyDescent="0.25">
      <c r="A22" s="157">
        <f>ROWS(A$2:$B22)</f>
        <v>21</v>
      </c>
      <c r="B22" s="324" t="s">
        <v>301</v>
      </c>
      <c r="C22" s="217"/>
      <c r="D22" s="216">
        <v>41303</v>
      </c>
      <c r="E22" s="158" t="str">
        <f t="shared" si="0"/>
        <v>Psychosoziale Zentren gemeinnützige GmbH/</v>
      </c>
      <c r="F22" s="157">
        <f>ROWS($B$2:F22)</f>
        <v>21</v>
      </c>
      <c r="G22" s="158">
        <f t="shared" si="1"/>
        <v>21</v>
      </c>
      <c r="H22" s="158">
        <f>IFERROR(SMALL(G$2:G$100,ROWS(G$2:$G22)),"")</f>
        <v>21</v>
      </c>
      <c r="I22" s="158" t="str">
        <f t="shared" si="2"/>
        <v>Psychosoziale Zentren gemeinnützige GmbH</v>
      </c>
      <c r="K22" t="str">
        <f t="shared" si="3"/>
        <v/>
      </c>
      <c r="L22" s="158" t="str">
        <f>IFERROR(SMALL(K$2:K$100,ROWS($G$2:K22)),"")</f>
        <v/>
      </c>
      <c r="M22" t="str">
        <f t="shared" si="4"/>
        <v/>
      </c>
    </row>
    <row r="23" spans="1:13" x14ac:dyDescent="0.25">
      <c r="A23" s="157">
        <f>ROWS(A$2:$B23)</f>
        <v>22</v>
      </c>
      <c r="B23" s="324" t="s">
        <v>302</v>
      </c>
      <c r="C23" s="217"/>
      <c r="D23" s="216">
        <v>33690</v>
      </c>
      <c r="E23" s="158" t="str">
        <f t="shared" si="0"/>
        <v>Rainman's Home Verein zur Rehabilitation und Integration autistisch und anders behinderter Menschen/</v>
      </c>
      <c r="F23" s="157">
        <f>ROWS($B$2:F23)</f>
        <v>22</v>
      </c>
      <c r="G23" s="158">
        <f t="shared" si="1"/>
        <v>22</v>
      </c>
      <c r="H23" s="158">
        <f>IFERROR(SMALL(G$2:G$100,ROWS(G$2:$G23)),"")</f>
        <v>22</v>
      </c>
      <c r="I23" s="158" t="str">
        <f t="shared" si="2"/>
        <v>Rainman's Home  Verein zur Rehabilitation und Integration autistisch und anders behinderter Menschen</v>
      </c>
      <c r="K23" t="str">
        <f t="shared" si="3"/>
        <v/>
      </c>
      <c r="L23" s="158" t="str">
        <f>IFERROR(SMALL(K$2:K$100,ROWS($G$2:K23)),"")</f>
        <v/>
      </c>
      <c r="M23" t="str">
        <f t="shared" si="4"/>
        <v/>
      </c>
    </row>
    <row r="24" spans="1:13" x14ac:dyDescent="0.25">
      <c r="A24" s="157">
        <f>ROWS(A$2:$B24)</f>
        <v>23</v>
      </c>
      <c r="B24" s="324" t="s">
        <v>232</v>
      </c>
      <c r="C24" s="217"/>
      <c r="D24" s="216">
        <v>35135</v>
      </c>
      <c r="E24" s="158" t="str">
        <f t="shared" si="0"/>
        <v>REiNTEGRA gemeinnützige GmbH/</v>
      </c>
      <c r="F24" s="157">
        <f>ROWS($B$2:F24)</f>
        <v>23</v>
      </c>
      <c r="G24" s="158">
        <f t="shared" si="1"/>
        <v>23</v>
      </c>
      <c r="H24" s="158">
        <f>IFERROR(SMALL(G$2:G$100,ROWS(G$2:$G24)),"")</f>
        <v>23</v>
      </c>
      <c r="I24" s="158" t="str">
        <f t="shared" si="2"/>
        <v>REiNTEGRA gemeinnützige GmbH</v>
      </c>
      <c r="K24" t="str">
        <f t="shared" si="3"/>
        <v/>
      </c>
      <c r="L24" s="158" t="str">
        <f>IFERROR(SMALL(K$2:K$100,ROWS($G$2:K24)),"")</f>
        <v/>
      </c>
      <c r="M24" t="str">
        <f t="shared" si="4"/>
        <v/>
      </c>
    </row>
    <row r="25" spans="1:13" x14ac:dyDescent="0.25">
      <c r="A25" s="157">
        <f>ROWS(A$2:$B25)</f>
        <v>24</v>
      </c>
      <c r="B25" s="158" t="s">
        <v>233</v>
      </c>
      <c r="D25" s="158">
        <v>34216</v>
      </c>
      <c r="E25" s="158" t="str">
        <f t="shared" si="0"/>
        <v>Sozialtherapeutische Lebens- und Arbeitsgemeinschaft/</v>
      </c>
      <c r="F25" s="157">
        <f>ROWS($B$2:F25)</f>
        <v>24</v>
      </c>
      <c r="G25" s="158">
        <f t="shared" si="1"/>
        <v>24</v>
      </c>
      <c r="H25" s="158">
        <f>IFERROR(SMALL(G$2:G$100,ROWS(G$2:$G25)),"")</f>
        <v>24</v>
      </c>
      <c r="I25" s="158" t="str">
        <f t="shared" si="2"/>
        <v>Sozialtherapeutische Lebens- und Arbeitsgemeinschaft</v>
      </c>
      <c r="K25" t="str">
        <f t="shared" si="3"/>
        <v/>
      </c>
      <c r="L25" s="158" t="str">
        <f>IFERROR(SMALL(K$2:K$100,ROWS($G$2:K25)),"")</f>
        <v/>
      </c>
      <c r="M25" t="str">
        <f t="shared" si="4"/>
        <v/>
      </c>
    </row>
    <row r="26" spans="1:13" x14ac:dyDescent="0.25">
      <c r="A26" s="157">
        <f>ROWS(A$2:$B26)</f>
        <v>25</v>
      </c>
      <c r="B26" s="158" t="s">
        <v>234</v>
      </c>
      <c r="D26" s="158">
        <v>33698</v>
      </c>
      <c r="E26" s="158" t="str">
        <f t="shared" si="0"/>
        <v>Verein GIN (Gemeinwesenintegration und Normalisierung)/</v>
      </c>
      <c r="F26" s="157">
        <f>ROWS($B$2:F26)</f>
        <v>25</v>
      </c>
      <c r="G26" s="158">
        <f t="shared" si="1"/>
        <v>25</v>
      </c>
      <c r="H26" s="158">
        <f>IFERROR(SMALL(G$2:G$100,ROWS(G$2:$G26)),"")</f>
        <v>25</v>
      </c>
      <c r="I26" s="158" t="str">
        <f t="shared" si="2"/>
        <v>Verein GIN (Gemeinwesenintegration und Normalisierung)</v>
      </c>
      <c r="K26" t="str">
        <f t="shared" si="3"/>
        <v/>
      </c>
      <c r="L26" s="158" t="str">
        <f>IFERROR(SMALL(K$2:K$100,ROWS($G$2:K26)),"")</f>
        <v/>
      </c>
      <c r="M26" t="str">
        <f t="shared" si="4"/>
        <v/>
      </c>
    </row>
    <row r="27" spans="1:13" x14ac:dyDescent="0.25">
      <c r="A27" s="157">
        <f>ROWS(A$2:$B27)</f>
        <v>26</v>
      </c>
      <c r="B27" s="158" t="s">
        <v>235</v>
      </c>
      <c r="D27" s="158">
        <v>33683</v>
      </c>
      <c r="E27" s="158" t="str">
        <f t="shared" si="0"/>
        <v>Verein LOK Leben ohne Krankenhaus/</v>
      </c>
      <c r="F27" s="157">
        <f>ROWS($B$2:F27)</f>
        <v>26</v>
      </c>
      <c r="G27" s="158">
        <f t="shared" si="1"/>
        <v>26</v>
      </c>
      <c r="H27" s="158">
        <f>IFERROR(SMALL(G$2:G$100,ROWS(G$2:$G27)),"")</f>
        <v>26</v>
      </c>
      <c r="I27" s="158" t="str">
        <f t="shared" si="2"/>
        <v>Verein LOK Leben ohne Krankenhaus</v>
      </c>
      <c r="K27" t="str">
        <f t="shared" si="3"/>
        <v/>
      </c>
      <c r="L27" s="158" t="str">
        <f>IFERROR(SMALL(K$2:K$100,ROWS($G$2:K27)),"")</f>
        <v/>
      </c>
      <c r="M27" t="str">
        <f t="shared" si="4"/>
        <v/>
      </c>
    </row>
    <row r="28" spans="1:13" x14ac:dyDescent="0.25">
      <c r="A28" s="157">
        <f>ROWS(A$2:$B28)</f>
        <v>27</v>
      </c>
      <c r="B28" s="158" t="s">
        <v>236</v>
      </c>
      <c r="D28" s="158">
        <v>33691</v>
      </c>
      <c r="E28" s="158" t="str">
        <f t="shared" si="0"/>
        <v>Verein zur Schaffung alternativer Beschäftigungsmöglichkeiten für Psychisch Kranke - VAB/</v>
      </c>
      <c r="F28" s="157">
        <f>ROWS($B$2:F28)</f>
        <v>27</v>
      </c>
      <c r="G28" s="158">
        <f t="shared" si="1"/>
        <v>27</v>
      </c>
      <c r="H28" s="158">
        <f>IFERROR(SMALL(G$2:G$100,ROWS(G$2:$G28)),"")</f>
        <v>27</v>
      </c>
      <c r="I28" s="158" t="str">
        <f t="shared" si="2"/>
        <v>Verein zur Schaffung alternativer Beschäftigungsmöglichkeiten für Psychisch Kranke - VAB</v>
      </c>
      <c r="K28" t="str">
        <f t="shared" si="3"/>
        <v/>
      </c>
      <c r="L28" s="158" t="str">
        <f>IFERROR(SMALL(K$2:K$100,ROWS($G$2:K28)),"")</f>
        <v/>
      </c>
      <c r="M28" t="str">
        <f t="shared" si="4"/>
        <v/>
      </c>
    </row>
    <row r="29" spans="1:13" x14ac:dyDescent="0.25">
      <c r="A29" s="157">
        <f>ROWS(A$2:$B29)</f>
        <v>28</v>
      </c>
      <c r="B29" s="158" t="s">
        <v>237</v>
      </c>
      <c r="D29" s="158">
        <v>44170</v>
      </c>
      <c r="E29" s="158" t="str">
        <f t="shared" si="0"/>
        <v>Waldorf Behindertenbetreuung GmbH/</v>
      </c>
      <c r="F29" s="157">
        <f>ROWS($B$2:F29)</f>
        <v>28</v>
      </c>
      <c r="G29" s="158">
        <f t="shared" si="1"/>
        <v>28</v>
      </c>
      <c r="H29" s="158">
        <f>IFERROR(SMALL(G$2:G$100,ROWS(G$2:$G29)),"")</f>
        <v>28</v>
      </c>
      <c r="I29" s="158" t="str">
        <f t="shared" si="2"/>
        <v>Waldorf Behindertenbetreuung GmbH</v>
      </c>
      <c r="K29" t="str">
        <f t="shared" si="3"/>
        <v/>
      </c>
      <c r="L29" s="158" t="str">
        <f>IFERROR(SMALL(K$2:K$100,ROWS($G$2:K29)),"")</f>
        <v/>
      </c>
      <c r="M29" t="str">
        <f t="shared" si="4"/>
        <v/>
      </c>
    </row>
    <row r="30" spans="1:13" x14ac:dyDescent="0.25">
      <c r="A30" s="157">
        <f>ROWS(A$2:$B30)</f>
        <v>29</v>
      </c>
      <c r="B30" s="158" t="s">
        <v>238</v>
      </c>
      <c r="D30" s="158">
        <v>34222</v>
      </c>
      <c r="E30" s="158" t="str">
        <f t="shared" si="0"/>
        <v>Wien Work - integrative Betriebe und AusbildungsgmbH/</v>
      </c>
      <c r="F30" s="157">
        <f>ROWS($B$2:F30)</f>
        <v>29</v>
      </c>
      <c r="G30" s="158">
        <f t="shared" si="1"/>
        <v>29</v>
      </c>
      <c r="H30" s="158">
        <f>IFERROR(SMALL(G$2:G$100,ROWS(G$2:$G30)),"")</f>
        <v>29</v>
      </c>
      <c r="I30" s="158" t="str">
        <f t="shared" si="2"/>
        <v>Wien Work - integrative Betriebe und AusbildungsgmbH</v>
      </c>
      <c r="K30" t="str">
        <f t="shared" si="3"/>
        <v/>
      </c>
      <c r="L30" s="158" t="str">
        <f>IFERROR(SMALL(K$2:K$100,ROWS($G$2:K30)),"")</f>
        <v/>
      </c>
      <c r="M30" t="str">
        <f t="shared" si="4"/>
        <v/>
      </c>
    </row>
    <row r="31" spans="1:13" x14ac:dyDescent="0.25">
      <c r="A31" s="157">
        <f>ROWS(A$2:$B31)</f>
        <v>30</v>
      </c>
      <c r="B31" s="158" t="s">
        <v>239</v>
      </c>
      <c r="D31" s="158">
        <v>33430</v>
      </c>
      <c r="E31" s="158" t="str">
        <f t="shared" si="0"/>
        <v>Wiener Sozialdienste Förderung &amp; Begleitung GmbH/</v>
      </c>
      <c r="F31" s="157">
        <f>ROWS($B$2:F31)</f>
        <v>30</v>
      </c>
      <c r="G31" s="158">
        <f t="shared" si="1"/>
        <v>30</v>
      </c>
      <c r="H31" s="158">
        <f>IFERROR(SMALL(G$2:G$100,ROWS(G$2:$G31)),"")</f>
        <v>30</v>
      </c>
      <c r="I31" s="158" t="str">
        <f t="shared" si="2"/>
        <v>Wiener Sozialdienste Förderung &amp; Begleitung GmbH</v>
      </c>
      <c r="K31" t="str">
        <f t="shared" si="3"/>
        <v/>
      </c>
      <c r="L31" s="158" t="str">
        <f>IFERROR(SMALL(K$2:K$100,ROWS($G$2:K31)),"")</f>
        <v/>
      </c>
      <c r="M31" t="str">
        <f t="shared" si="4"/>
        <v/>
      </c>
    </row>
    <row r="32" spans="1:13" x14ac:dyDescent="0.25">
      <c r="A32" s="157">
        <f>ROWS(A$2:$B32)</f>
        <v>31</v>
      </c>
      <c r="B32" s="158" t="s">
        <v>324</v>
      </c>
      <c r="D32" s="158">
        <v>50055</v>
      </c>
      <c r="E32" s="158" t="str">
        <f t="shared" si="0"/>
        <v>WINS - Verein für Inklusion von Menschen mit kognitiver Behinderung/</v>
      </c>
      <c r="F32" s="157">
        <f>ROWS($B$2:F32)</f>
        <v>31</v>
      </c>
      <c r="G32" s="158">
        <f t="shared" si="1"/>
        <v>31</v>
      </c>
      <c r="H32" s="158">
        <f>IFERROR(SMALL(G$2:G$100,ROWS(G$2:$G32)),"")</f>
        <v>31</v>
      </c>
      <c r="I32" s="158" t="str">
        <f t="shared" si="2"/>
        <v>WINS - Verein für Inklusion von Menschen mit kognitiver Behinderung</v>
      </c>
      <c r="K32" t="str">
        <f t="shared" si="3"/>
        <v/>
      </c>
      <c r="L32" s="158" t="str">
        <f>IFERROR(SMALL(K$2:K$100,ROWS($G$2:K32)),"")</f>
        <v/>
      </c>
      <c r="M32" t="str">
        <f t="shared" si="4"/>
        <v/>
      </c>
    </row>
    <row r="33" spans="1:13" x14ac:dyDescent="0.25">
      <c r="A33" s="157">
        <f>ROWS(A$2:$B33)</f>
        <v>32</v>
      </c>
      <c r="B33" s="158" t="s">
        <v>303</v>
      </c>
      <c r="D33" s="158">
        <v>33404</v>
      </c>
      <c r="E33" s="158" t="str">
        <f t="shared" si="0"/>
        <v>WUK - Verein zur Schaffung offener Kultur- und Werkstättenhäuser, Kurzbezeichnung WUK Werkstätten- und Kulturhaus/</v>
      </c>
      <c r="F33" s="157">
        <f>ROWS($B$2:F33)</f>
        <v>32</v>
      </c>
      <c r="G33" s="158">
        <f t="shared" si="1"/>
        <v>32</v>
      </c>
      <c r="H33" s="158">
        <f>IFERROR(SMALL(G$2:G$100,ROWS(G$2:$G33)),"")</f>
        <v>32</v>
      </c>
      <c r="I33" s="158" t="str">
        <f t="shared" si="2"/>
        <v>WUK - Verein zur Schaffung offener Kultur- und Werkstättenhäuser, Kurzbezeichnung WUK Werkstätten- und Kulturhaus</v>
      </c>
      <c r="K33" t="str">
        <f t="shared" si="3"/>
        <v/>
      </c>
      <c r="L33" s="158" t="str">
        <f>IFERROR(SMALL(K$2:K$100,ROWS($G$2:K33)),"")</f>
        <v/>
      </c>
      <c r="M33" t="str">
        <f t="shared" si="4"/>
        <v/>
      </c>
    </row>
    <row r="34" spans="1:13" x14ac:dyDescent="0.25">
      <c r="A34" s="157">
        <f>ROWS(A$2:$B34)</f>
        <v>33</v>
      </c>
      <c r="E34" s="158" t="str">
        <f t="shared" si="0"/>
        <v>/</v>
      </c>
      <c r="F34" s="157">
        <f>ROWS($B$2:F34)</f>
        <v>33</v>
      </c>
      <c r="G34" s="158" t="str">
        <f t="shared" si="1"/>
        <v/>
      </c>
      <c r="H34" s="158" t="str">
        <f>IFERROR(SMALL(G$2:G$100,ROWS(G$2:$G34)),"")</f>
        <v/>
      </c>
      <c r="I34" s="158" t="str">
        <f t="shared" si="2"/>
        <v>&lt;Neu&gt;</v>
      </c>
      <c r="K34" t="str">
        <f t="shared" si="3"/>
        <v/>
      </c>
      <c r="L34" s="158" t="str">
        <f>IFERROR(SMALL(K$2:K$100,ROWS($G$2:K34)),"")</f>
        <v/>
      </c>
      <c r="M34" t="str">
        <f t="shared" si="4"/>
        <v/>
      </c>
    </row>
    <row r="35" spans="1:13" x14ac:dyDescent="0.25">
      <c r="A35" s="157">
        <f>ROWS(A$2:$B35)</f>
        <v>34</v>
      </c>
      <c r="E35" s="158" t="str">
        <f t="shared" si="0"/>
        <v>/</v>
      </c>
      <c r="F35" s="157">
        <f>ROWS($B$2:F35)</f>
        <v>34</v>
      </c>
      <c r="G35" s="158" t="str">
        <f t="shared" si="1"/>
        <v/>
      </c>
      <c r="H35" s="158" t="str">
        <f>IFERROR(SMALL(G$2:G$100,ROWS(G$2:$G35)),"")</f>
        <v/>
      </c>
      <c r="I35" s="158" t="str">
        <f t="shared" si="2"/>
        <v/>
      </c>
      <c r="K35" t="str">
        <f t="shared" si="3"/>
        <v/>
      </c>
      <c r="L35" s="158" t="str">
        <f>IFERROR(SMALL(K$2:K$100,ROWS($G$2:K35)),"")</f>
        <v/>
      </c>
      <c r="M35" t="str">
        <f t="shared" si="4"/>
        <v/>
      </c>
    </row>
    <row r="36" spans="1:13" x14ac:dyDescent="0.25">
      <c r="A36" s="157">
        <f>ROWS(A$2:$B36)</f>
        <v>35</v>
      </c>
      <c r="E36" s="158" t="str">
        <f t="shared" si="0"/>
        <v>/</v>
      </c>
      <c r="F36" s="157">
        <f>ROWS($B$2:F36)</f>
        <v>35</v>
      </c>
      <c r="G36" s="158" t="str">
        <f t="shared" si="1"/>
        <v/>
      </c>
      <c r="H36" s="158" t="str">
        <f>IFERROR(SMALL(G$2:G$100,ROWS(G$2:$G36)),"")</f>
        <v/>
      </c>
      <c r="I36" s="158" t="str">
        <f t="shared" si="2"/>
        <v/>
      </c>
      <c r="K36" t="str">
        <f t="shared" si="3"/>
        <v/>
      </c>
      <c r="L36" s="158" t="str">
        <f>IFERROR(SMALL(K$2:K$100,ROWS($G$2:K36)),"")</f>
        <v/>
      </c>
      <c r="M36" t="str">
        <f t="shared" si="4"/>
        <v/>
      </c>
    </row>
    <row r="37" spans="1:13" x14ac:dyDescent="0.25">
      <c r="A37" s="157">
        <f>ROWS(A$2:$B37)</f>
        <v>36</v>
      </c>
      <c r="E37" s="158" t="str">
        <f t="shared" si="0"/>
        <v>/</v>
      </c>
      <c r="F37" s="157">
        <f>ROWS($B$2:F37)</f>
        <v>36</v>
      </c>
      <c r="G37" s="158" t="str">
        <f t="shared" si="1"/>
        <v/>
      </c>
      <c r="H37" s="158" t="str">
        <f>IFERROR(SMALL(G$2:G$100,ROWS(G$2:$G37)),"")</f>
        <v/>
      </c>
      <c r="I37" s="158" t="str">
        <f t="shared" si="2"/>
        <v/>
      </c>
      <c r="K37" t="str">
        <f t="shared" si="3"/>
        <v/>
      </c>
      <c r="L37" s="158" t="str">
        <f>IFERROR(SMALL(K$2:K$100,ROWS($G$2:K37)),"")</f>
        <v/>
      </c>
      <c r="M37" t="str">
        <f t="shared" si="4"/>
        <v/>
      </c>
    </row>
    <row r="38" spans="1:13" x14ac:dyDescent="0.25">
      <c r="A38" s="157">
        <f>ROWS(A$2:$B38)</f>
        <v>37</v>
      </c>
      <c r="E38" s="158" t="str">
        <f t="shared" si="0"/>
        <v>/</v>
      </c>
      <c r="F38" s="157">
        <f>ROWS($B$2:F38)</f>
        <v>37</v>
      </c>
      <c r="G38" s="158" t="str">
        <f t="shared" si="1"/>
        <v/>
      </c>
      <c r="H38" s="158" t="str">
        <f>IFERROR(SMALL(G$2:G$100,ROWS(G$2:$G38)),"")</f>
        <v/>
      </c>
      <c r="I38" s="158" t="str">
        <f t="shared" si="2"/>
        <v/>
      </c>
      <c r="K38" t="str">
        <f t="shared" si="3"/>
        <v/>
      </c>
      <c r="L38" s="158" t="str">
        <f>IFERROR(SMALL(K$2:K$100,ROWS($G$2:K38)),"")</f>
        <v/>
      </c>
      <c r="M38" t="str">
        <f t="shared" si="4"/>
        <v/>
      </c>
    </row>
    <row r="39" spans="1:13" x14ac:dyDescent="0.25">
      <c r="A39" s="157">
        <f>ROWS(A$2:$B39)</f>
        <v>38</v>
      </c>
      <c r="E39" s="158" t="str">
        <f t="shared" si="0"/>
        <v>/</v>
      </c>
      <c r="F39" s="157">
        <f>ROWS($B$2:F39)</f>
        <v>38</v>
      </c>
      <c r="G39" s="158" t="str">
        <f t="shared" si="1"/>
        <v/>
      </c>
      <c r="H39" s="158" t="str">
        <f>IFERROR(SMALL(G$2:G$100,ROWS(G$2:$G39)),"")</f>
        <v/>
      </c>
      <c r="I39" s="158" t="str">
        <f t="shared" si="2"/>
        <v/>
      </c>
      <c r="K39" t="str">
        <f t="shared" si="3"/>
        <v/>
      </c>
      <c r="L39" s="158" t="str">
        <f>IFERROR(SMALL(K$2:K$100,ROWS($G$2:K39)),"")</f>
        <v/>
      </c>
      <c r="M39" t="str">
        <f t="shared" si="4"/>
        <v/>
      </c>
    </row>
    <row r="40" spans="1:13" x14ac:dyDescent="0.25">
      <c r="A40" s="157">
        <f>ROWS(A$2:$B40)</f>
        <v>39</v>
      </c>
      <c r="E40" s="158" t="str">
        <f t="shared" si="0"/>
        <v>/</v>
      </c>
      <c r="F40" s="157">
        <f>ROWS($B$2:F40)</f>
        <v>39</v>
      </c>
      <c r="G40" s="158" t="str">
        <f t="shared" si="1"/>
        <v/>
      </c>
      <c r="H40" s="158" t="str">
        <f>IFERROR(SMALL(G$2:G$100,ROWS(G$2:$G40)),"")</f>
        <v/>
      </c>
      <c r="I40" s="158" t="str">
        <f t="shared" si="2"/>
        <v/>
      </c>
      <c r="K40" t="str">
        <f t="shared" si="3"/>
        <v/>
      </c>
      <c r="L40" s="158" t="str">
        <f>IFERROR(SMALL(K$2:K$100,ROWS($G$2:K40)),"")</f>
        <v/>
      </c>
      <c r="M40" t="str">
        <f t="shared" si="4"/>
        <v/>
      </c>
    </row>
    <row r="41" spans="1:13" x14ac:dyDescent="0.25">
      <c r="A41" s="157">
        <f>ROWS(A$2:$B41)</f>
        <v>40</v>
      </c>
      <c r="E41" s="158" t="str">
        <f t="shared" si="0"/>
        <v>/</v>
      </c>
      <c r="F41" s="157">
        <f>ROWS($B$2:F41)</f>
        <v>40</v>
      </c>
      <c r="G41" s="158" t="str">
        <f t="shared" si="1"/>
        <v/>
      </c>
      <c r="H41" s="158" t="str">
        <f>IFERROR(SMALL(G$2:G$100,ROWS(G$2:$G41)),"")</f>
        <v/>
      </c>
      <c r="I41" s="158" t="str">
        <f t="shared" si="2"/>
        <v/>
      </c>
      <c r="K41" t="str">
        <f t="shared" si="3"/>
        <v/>
      </c>
      <c r="L41" s="158" t="str">
        <f>IFERROR(SMALL(K$2:K$100,ROWS($G$2:K41)),"")</f>
        <v/>
      </c>
      <c r="M41" t="str">
        <f t="shared" si="4"/>
        <v/>
      </c>
    </row>
    <row r="42" spans="1:13" x14ac:dyDescent="0.25">
      <c r="A42" s="157">
        <f>ROWS(A$2:$B42)</f>
        <v>41</v>
      </c>
      <c r="E42" s="158" t="str">
        <f t="shared" si="0"/>
        <v>/</v>
      </c>
      <c r="F42" s="157">
        <f>ROWS($B$2:F42)</f>
        <v>41</v>
      </c>
      <c r="G42" s="158" t="str">
        <f t="shared" si="1"/>
        <v/>
      </c>
      <c r="H42" s="158" t="str">
        <f>IFERROR(SMALL(G$2:G$100,ROWS(G$2:$G42)),"")</f>
        <v/>
      </c>
      <c r="I42" s="158" t="str">
        <f t="shared" si="2"/>
        <v/>
      </c>
      <c r="K42" t="str">
        <f t="shared" si="3"/>
        <v/>
      </c>
      <c r="L42" s="158" t="str">
        <f>IFERROR(SMALL(K$2:K$100,ROWS($G$2:K42)),"")</f>
        <v/>
      </c>
      <c r="M42" t="str">
        <f t="shared" si="4"/>
        <v/>
      </c>
    </row>
    <row r="43" spans="1:13" x14ac:dyDescent="0.25">
      <c r="A43" s="157">
        <f>ROWS(A$2:$B43)</f>
        <v>42</v>
      </c>
      <c r="E43" s="158" t="str">
        <f t="shared" si="0"/>
        <v>/</v>
      </c>
      <c r="F43" s="157">
        <f>ROWS($B$2:F43)</f>
        <v>42</v>
      </c>
      <c r="G43" s="158" t="str">
        <f t="shared" si="1"/>
        <v/>
      </c>
      <c r="H43" s="158" t="str">
        <f>IFERROR(SMALL(G$2:G$100,ROWS(G$2:$G43)),"")</f>
        <v/>
      </c>
      <c r="I43" s="158" t="str">
        <f t="shared" si="2"/>
        <v/>
      </c>
      <c r="K43" t="str">
        <f t="shared" si="3"/>
        <v/>
      </c>
      <c r="L43" s="158" t="str">
        <f>IFERROR(SMALL(K$2:K$100,ROWS($G$2:K43)),"")</f>
        <v/>
      </c>
      <c r="M43" t="str">
        <f t="shared" si="4"/>
        <v/>
      </c>
    </row>
    <row r="44" spans="1:13" x14ac:dyDescent="0.25">
      <c r="A44" s="157">
        <f>ROWS(A$2:$B44)</f>
        <v>43</v>
      </c>
      <c r="E44" s="158" t="str">
        <f t="shared" si="0"/>
        <v>/</v>
      </c>
      <c r="F44" s="157">
        <f>ROWS($B$2:F44)</f>
        <v>43</v>
      </c>
      <c r="G44" s="158" t="str">
        <f t="shared" si="1"/>
        <v/>
      </c>
      <c r="H44" s="158" t="str">
        <f>IFERROR(SMALL(G$2:G$100,ROWS(G$2:$G44)),"")</f>
        <v/>
      </c>
      <c r="I44" s="158" t="str">
        <f t="shared" si="2"/>
        <v/>
      </c>
      <c r="K44" t="str">
        <f t="shared" si="3"/>
        <v/>
      </c>
      <c r="L44" s="158" t="str">
        <f>IFERROR(SMALL(K$2:K$100,ROWS($G$2:K44)),"")</f>
        <v/>
      </c>
      <c r="M44" t="str">
        <f t="shared" si="4"/>
        <v/>
      </c>
    </row>
    <row r="45" spans="1:13" x14ac:dyDescent="0.25">
      <c r="A45" s="157">
        <f>ROWS(A$2:$B45)</f>
        <v>44</v>
      </c>
      <c r="E45" s="158" t="str">
        <f t="shared" si="0"/>
        <v>/</v>
      </c>
      <c r="F45" s="157">
        <f>ROWS($B$2:F45)</f>
        <v>44</v>
      </c>
      <c r="G45" s="158" t="str">
        <f t="shared" si="1"/>
        <v/>
      </c>
      <c r="H45" s="158" t="str">
        <f>IFERROR(SMALL(G$2:G$100,ROWS(G$2:$G45)),"")</f>
        <v/>
      </c>
      <c r="I45" s="158" t="str">
        <f t="shared" si="2"/>
        <v/>
      </c>
      <c r="K45" t="str">
        <f t="shared" si="3"/>
        <v/>
      </c>
      <c r="L45" s="158" t="str">
        <f>IFERROR(SMALL(K$2:K$100,ROWS($G$2:K45)),"")</f>
        <v/>
      </c>
      <c r="M45" t="str">
        <f t="shared" si="4"/>
        <v/>
      </c>
    </row>
    <row r="46" spans="1:13" x14ac:dyDescent="0.25">
      <c r="A46" s="157">
        <f>ROWS(A$2:$B46)</f>
        <v>45</v>
      </c>
      <c r="E46" s="158" t="str">
        <f t="shared" si="0"/>
        <v>/</v>
      </c>
      <c r="F46" s="157">
        <f>ROWS($B$2:F46)</f>
        <v>45</v>
      </c>
      <c r="G46" s="158" t="str">
        <f t="shared" si="1"/>
        <v/>
      </c>
      <c r="H46" s="158" t="str">
        <f>IFERROR(SMALL(G$2:G$100,ROWS(G$2:$G46)),"")</f>
        <v/>
      </c>
      <c r="I46" s="158" t="str">
        <f t="shared" si="2"/>
        <v/>
      </c>
      <c r="K46" t="str">
        <f t="shared" si="3"/>
        <v/>
      </c>
      <c r="L46" s="158" t="str">
        <f>IFERROR(SMALL(K$2:K$100,ROWS($G$2:K46)),"")</f>
        <v/>
      </c>
      <c r="M46" t="str">
        <f t="shared" si="4"/>
        <v/>
      </c>
    </row>
    <row r="47" spans="1:13" x14ac:dyDescent="0.25">
      <c r="A47" s="157">
        <f>ROWS(A$2:$B47)</f>
        <v>46</v>
      </c>
      <c r="E47" s="158" t="str">
        <f t="shared" si="0"/>
        <v>/</v>
      </c>
      <c r="F47" s="157">
        <f>ROWS($B$2:F47)</f>
        <v>46</v>
      </c>
      <c r="G47" s="158" t="str">
        <f t="shared" si="1"/>
        <v/>
      </c>
      <c r="H47" s="158" t="str">
        <f>IFERROR(SMALL(G$2:G$100,ROWS(G$2:$G47)),"")</f>
        <v/>
      </c>
      <c r="I47" s="158" t="str">
        <f t="shared" si="2"/>
        <v/>
      </c>
      <c r="K47" t="str">
        <f t="shared" si="3"/>
        <v/>
      </c>
      <c r="L47" s="158" t="str">
        <f>IFERROR(SMALL(K$2:K$100,ROWS($G$2:K47)),"")</f>
        <v/>
      </c>
      <c r="M47" t="str">
        <f t="shared" si="4"/>
        <v/>
      </c>
    </row>
    <row r="48" spans="1:13" x14ac:dyDescent="0.25">
      <c r="A48" s="157">
        <f>ROWS(A$2:$B48)</f>
        <v>47</v>
      </c>
      <c r="E48" s="158" t="str">
        <f t="shared" si="0"/>
        <v>/</v>
      </c>
      <c r="F48" s="157">
        <f>ROWS($B$2:F48)</f>
        <v>47</v>
      </c>
      <c r="G48" s="158" t="str">
        <f t="shared" si="1"/>
        <v/>
      </c>
      <c r="H48" s="158" t="str">
        <f>IFERROR(SMALL(G$2:G$100,ROWS(G$2:$G48)),"")</f>
        <v/>
      </c>
      <c r="I48" s="158" t="str">
        <f t="shared" si="2"/>
        <v/>
      </c>
      <c r="K48" t="str">
        <f t="shared" si="3"/>
        <v/>
      </c>
      <c r="L48" s="158" t="str">
        <f>IFERROR(SMALL(K$2:K$100,ROWS($G$2:K48)),"")</f>
        <v/>
      </c>
      <c r="M48" t="str">
        <f t="shared" si="4"/>
        <v/>
      </c>
    </row>
    <row r="49" spans="1:13" x14ac:dyDescent="0.25">
      <c r="A49" s="157">
        <f>ROWS(A$2:$B49)</f>
        <v>48</v>
      </c>
      <c r="E49" s="158" t="str">
        <f t="shared" si="0"/>
        <v>/</v>
      </c>
      <c r="F49" s="157">
        <f>ROWS($B$2:F49)</f>
        <v>48</v>
      </c>
      <c r="G49" s="158" t="str">
        <f t="shared" si="1"/>
        <v/>
      </c>
      <c r="H49" s="158" t="str">
        <f>IFERROR(SMALL(G$2:G$100,ROWS(G$2:$G49)),"")</f>
        <v/>
      </c>
      <c r="I49" s="158" t="str">
        <f t="shared" si="2"/>
        <v/>
      </c>
      <c r="K49" t="str">
        <f t="shared" si="3"/>
        <v/>
      </c>
      <c r="L49" s="158" t="str">
        <f>IFERROR(SMALL(K$2:K$100,ROWS($G$2:K49)),"")</f>
        <v/>
      </c>
      <c r="M49" t="str">
        <f t="shared" si="4"/>
        <v/>
      </c>
    </row>
    <row r="50" spans="1:13" x14ac:dyDescent="0.25">
      <c r="A50" s="157">
        <f>ROWS(A$2:$B50)</f>
        <v>49</v>
      </c>
      <c r="E50" s="158" t="str">
        <f t="shared" si="0"/>
        <v>/</v>
      </c>
      <c r="F50" s="157">
        <f>ROWS($B$2:F50)</f>
        <v>49</v>
      </c>
      <c r="G50" s="158" t="str">
        <f t="shared" si="1"/>
        <v/>
      </c>
      <c r="H50" s="158" t="str">
        <f>IFERROR(SMALL(G$2:G$100,ROWS(G$2:$G50)),"")</f>
        <v/>
      </c>
      <c r="I50" s="158" t="str">
        <f t="shared" si="2"/>
        <v/>
      </c>
      <c r="K50" t="str">
        <f t="shared" si="3"/>
        <v/>
      </c>
      <c r="L50" s="158" t="str">
        <f>IFERROR(SMALL(K$2:K$100,ROWS($G$2:K50)),"")</f>
        <v/>
      </c>
      <c r="M50" t="str">
        <f t="shared" si="4"/>
        <v/>
      </c>
    </row>
    <row r="51" spans="1:13" x14ac:dyDescent="0.25">
      <c r="A51" s="157">
        <f>ROWS(A$2:$B51)</f>
        <v>50</v>
      </c>
      <c r="E51" s="158" t="str">
        <f t="shared" si="0"/>
        <v>/</v>
      </c>
      <c r="F51" s="157">
        <f>ROWS($B$2:F51)</f>
        <v>50</v>
      </c>
      <c r="G51" s="158" t="str">
        <f t="shared" si="1"/>
        <v/>
      </c>
      <c r="H51" s="158" t="str">
        <f>IFERROR(SMALL(G$2:G$100,ROWS(G$2:$G51)),"")</f>
        <v/>
      </c>
      <c r="I51" s="158" t="str">
        <f t="shared" si="2"/>
        <v/>
      </c>
      <c r="K51" t="str">
        <f t="shared" si="3"/>
        <v/>
      </c>
      <c r="L51" s="158" t="str">
        <f>IFERROR(SMALL(K$2:K$100,ROWS($G$2:K51)),"")</f>
        <v/>
      </c>
      <c r="M51" t="str">
        <f t="shared" si="4"/>
        <v/>
      </c>
    </row>
    <row r="52" spans="1:13" x14ac:dyDescent="0.25">
      <c r="A52" s="157">
        <f>ROWS(A$2:$B52)</f>
        <v>51</v>
      </c>
      <c r="E52" s="158" t="str">
        <f t="shared" si="0"/>
        <v>/</v>
      </c>
      <c r="F52" s="157">
        <f>ROWS($B$2:F52)</f>
        <v>51</v>
      </c>
      <c r="G52" s="158" t="str">
        <f t="shared" si="1"/>
        <v/>
      </c>
      <c r="H52" s="158" t="str">
        <f>IFERROR(SMALL(G$2:G$100,ROWS(G$2:$G52)),"")</f>
        <v/>
      </c>
      <c r="I52" s="158" t="str">
        <f t="shared" si="2"/>
        <v/>
      </c>
      <c r="K52" t="str">
        <f t="shared" si="3"/>
        <v/>
      </c>
      <c r="L52" s="158" t="str">
        <f>IFERROR(SMALL(K$2:K$100,ROWS($G$2:K52)),"")</f>
        <v/>
      </c>
      <c r="M52" t="str">
        <f t="shared" si="4"/>
        <v/>
      </c>
    </row>
    <row r="53" spans="1:13" x14ac:dyDescent="0.25">
      <c r="A53" s="157">
        <f>ROWS(A$2:$B53)</f>
        <v>52</v>
      </c>
      <c r="E53" s="158" t="str">
        <f t="shared" si="0"/>
        <v>/</v>
      </c>
      <c r="F53" s="157">
        <f>ROWS($B$2:F53)</f>
        <v>52</v>
      </c>
      <c r="G53" s="158" t="str">
        <f t="shared" si="1"/>
        <v/>
      </c>
      <c r="H53" s="158" t="str">
        <f>IFERROR(SMALL(G$2:G$100,ROWS(G$2:$G53)),"")</f>
        <v/>
      </c>
      <c r="I53" s="158" t="str">
        <f t="shared" si="2"/>
        <v/>
      </c>
      <c r="K53" t="str">
        <f t="shared" si="3"/>
        <v/>
      </c>
      <c r="L53" s="158" t="str">
        <f>IFERROR(SMALL(K$2:K$100,ROWS($G$2:K53)),"")</f>
        <v/>
      </c>
      <c r="M53" t="str">
        <f t="shared" si="4"/>
        <v/>
      </c>
    </row>
    <row r="54" spans="1:13" x14ac:dyDescent="0.25">
      <c r="A54" s="157">
        <f>ROWS(A$2:$B54)</f>
        <v>53</v>
      </c>
      <c r="E54" s="158" t="str">
        <f t="shared" si="0"/>
        <v>/</v>
      </c>
      <c r="F54" s="157">
        <f>ROWS($B$2:F54)</f>
        <v>53</v>
      </c>
      <c r="G54" s="158" t="str">
        <f t="shared" si="1"/>
        <v/>
      </c>
      <c r="H54" s="158" t="str">
        <f>IFERROR(SMALL(G$2:G$100,ROWS(G$2:$G54)),"")</f>
        <v/>
      </c>
      <c r="I54" s="158" t="str">
        <f t="shared" si="2"/>
        <v/>
      </c>
      <c r="K54" t="str">
        <f t="shared" si="3"/>
        <v/>
      </c>
      <c r="L54" s="158" t="str">
        <f>IFERROR(SMALL(K$2:K$100,ROWS($G$2:K54)),"")</f>
        <v/>
      </c>
      <c r="M54" t="str">
        <f t="shared" si="4"/>
        <v/>
      </c>
    </row>
    <row r="55" spans="1:13" x14ac:dyDescent="0.25">
      <c r="A55" s="157">
        <f>ROWS(A$2:$B55)</f>
        <v>54</v>
      </c>
      <c r="E55" s="158" t="str">
        <f t="shared" si="0"/>
        <v>/</v>
      </c>
      <c r="F55" s="157">
        <f>ROWS($B$2:F55)</f>
        <v>54</v>
      </c>
      <c r="G55" s="158" t="str">
        <f t="shared" si="1"/>
        <v/>
      </c>
      <c r="H55" s="158" t="str">
        <f>IFERROR(SMALL(G$2:G$100,ROWS(G$2:$G55)),"")</f>
        <v/>
      </c>
      <c r="I55" s="158" t="str">
        <f t="shared" si="2"/>
        <v/>
      </c>
      <c r="K55" t="str">
        <f t="shared" si="3"/>
        <v/>
      </c>
      <c r="L55" s="158" t="str">
        <f>IFERROR(SMALL(K$2:K$100,ROWS($G$2:K55)),"")</f>
        <v/>
      </c>
      <c r="M55" t="str">
        <f t="shared" si="4"/>
        <v/>
      </c>
    </row>
    <row r="56" spans="1:13" x14ac:dyDescent="0.25">
      <c r="A56" s="157">
        <f>ROWS(A$2:$B56)</f>
        <v>55</v>
      </c>
      <c r="E56" s="158" t="str">
        <f t="shared" si="0"/>
        <v>/</v>
      </c>
      <c r="F56" s="157">
        <f>ROWS($B$2:F56)</f>
        <v>55</v>
      </c>
      <c r="G56" s="158" t="str">
        <f t="shared" si="1"/>
        <v/>
      </c>
      <c r="H56" s="158" t="str">
        <f>IFERROR(SMALL(G$2:G$100,ROWS(G$2:$G56)),"")</f>
        <v/>
      </c>
      <c r="I56" s="158" t="str">
        <f t="shared" si="2"/>
        <v/>
      </c>
      <c r="K56" t="str">
        <f t="shared" si="3"/>
        <v/>
      </c>
      <c r="L56" s="158" t="str">
        <f>IFERROR(SMALL(K$2:K$100,ROWS($G$2:K56)),"")</f>
        <v/>
      </c>
      <c r="M56" t="str">
        <f t="shared" si="4"/>
        <v/>
      </c>
    </row>
    <row r="57" spans="1:13" x14ac:dyDescent="0.25">
      <c r="A57" s="157">
        <f>ROWS(A$2:$B57)</f>
        <v>56</v>
      </c>
      <c r="E57" s="158" t="str">
        <f t="shared" si="0"/>
        <v>/</v>
      </c>
      <c r="F57" s="157">
        <f>ROWS($B$2:F57)</f>
        <v>56</v>
      </c>
      <c r="G57" s="158" t="str">
        <f t="shared" si="1"/>
        <v/>
      </c>
      <c r="H57" s="158" t="str">
        <f>IFERROR(SMALL(G$2:G$100,ROWS(G$2:$G57)),"")</f>
        <v/>
      </c>
      <c r="I57" s="158" t="str">
        <f t="shared" si="2"/>
        <v/>
      </c>
      <c r="K57" t="str">
        <f t="shared" si="3"/>
        <v/>
      </c>
      <c r="L57" s="158" t="str">
        <f>IFERROR(SMALL(K$2:K$100,ROWS($G$2:K57)),"")</f>
        <v/>
      </c>
      <c r="M57" t="str">
        <f t="shared" si="4"/>
        <v/>
      </c>
    </row>
    <row r="58" spans="1:13" x14ac:dyDescent="0.25">
      <c r="A58" s="157">
        <f>ROWS(A$2:$B58)</f>
        <v>57</v>
      </c>
      <c r="E58" s="158" t="str">
        <f t="shared" si="0"/>
        <v>/</v>
      </c>
      <c r="F58" s="157">
        <f>ROWS($B$2:F58)</f>
        <v>57</v>
      </c>
      <c r="G58" s="158" t="str">
        <f t="shared" si="1"/>
        <v/>
      </c>
      <c r="H58" s="158" t="str">
        <f>IFERROR(SMALL(G$2:G$100,ROWS(G$2:$G58)),"")</f>
        <v/>
      </c>
      <c r="I58" s="158" t="str">
        <f t="shared" si="2"/>
        <v/>
      </c>
      <c r="K58" t="str">
        <f t="shared" si="3"/>
        <v/>
      </c>
      <c r="L58" s="158" t="str">
        <f>IFERROR(SMALL(K$2:K$100,ROWS($G$2:K58)),"")</f>
        <v/>
      </c>
      <c r="M58" t="str">
        <f t="shared" si="4"/>
        <v/>
      </c>
    </row>
    <row r="59" spans="1:13" x14ac:dyDescent="0.25">
      <c r="A59" s="157">
        <f>ROWS(A$2:$B59)</f>
        <v>58</v>
      </c>
      <c r="E59" s="158" t="str">
        <f t="shared" si="0"/>
        <v>/</v>
      </c>
      <c r="F59" s="157">
        <f>ROWS($B$2:F59)</f>
        <v>58</v>
      </c>
      <c r="G59" s="158" t="str">
        <f t="shared" si="1"/>
        <v/>
      </c>
      <c r="H59" s="158" t="str">
        <f>IFERROR(SMALL(G$2:G$100,ROWS(G$2:$G59)),"")</f>
        <v/>
      </c>
      <c r="I59" s="158" t="str">
        <f t="shared" si="2"/>
        <v/>
      </c>
      <c r="K59" t="str">
        <f t="shared" si="3"/>
        <v/>
      </c>
      <c r="L59" s="158" t="str">
        <f>IFERROR(SMALL(K$2:K$100,ROWS($G$2:K59)),"")</f>
        <v/>
      </c>
      <c r="M59" t="str">
        <f t="shared" si="4"/>
        <v/>
      </c>
    </row>
    <row r="60" spans="1:13" x14ac:dyDescent="0.25">
      <c r="A60" s="157">
        <f>ROWS(A$2:$B60)</f>
        <v>59</v>
      </c>
      <c r="E60" s="158" t="str">
        <f t="shared" si="0"/>
        <v>/</v>
      </c>
      <c r="F60" s="157">
        <f>ROWS($B$2:F60)</f>
        <v>59</v>
      </c>
      <c r="G60" s="158" t="str">
        <f t="shared" si="1"/>
        <v/>
      </c>
      <c r="H60" s="158" t="str">
        <f>IFERROR(SMALL(G$2:G$100,ROWS(G$2:$G60)),"")</f>
        <v/>
      </c>
      <c r="I60" s="158" t="str">
        <f t="shared" si="2"/>
        <v/>
      </c>
      <c r="K60" t="str">
        <f t="shared" si="3"/>
        <v/>
      </c>
      <c r="L60" s="158" t="str">
        <f>IFERROR(SMALL(K$2:K$100,ROWS($G$2:K60)),"")</f>
        <v/>
      </c>
      <c r="M60" t="str">
        <f t="shared" si="4"/>
        <v/>
      </c>
    </row>
    <row r="61" spans="1:13" x14ac:dyDescent="0.25">
      <c r="A61" s="157">
        <f>ROWS(A$2:$B61)</f>
        <v>60</v>
      </c>
      <c r="E61" s="158" t="str">
        <f t="shared" si="0"/>
        <v>/</v>
      </c>
      <c r="F61" s="157">
        <f>ROWS($B$2:F61)</f>
        <v>60</v>
      </c>
      <c r="G61" s="158" t="str">
        <f t="shared" si="1"/>
        <v/>
      </c>
      <c r="H61" s="158" t="str">
        <f>IFERROR(SMALL(G$2:G$100,ROWS(G$2:$G61)),"")</f>
        <v/>
      </c>
      <c r="I61" s="158" t="str">
        <f t="shared" si="2"/>
        <v/>
      </c>
      <c r="K61" t="str">
        <f t="shared" si="3"/>
        <v/>
      </c>
      <c r="L61" s="158" t="str">
        <f>IFERROR(SMALL(K$2:K$100,ROWS($G$2:K61)),"")</f>
        <v/>
      </c>
      <c r="M61" t="str">
        <f t="shared" si="4"/>
        <v/>
      </c>
    </row>
    <row r="62" spans="1:13" x14ac:dyDescent="0.25">
      <c r="A62" s="157">
        <f>ROWS(A$2:$B62)</f>
        <v>61</v>
      </c>
      <c r="E62" s="158" t="str">
        <f t="shared" si="0"/>
        <v>/</v>
      </c>
      <c r="F62" s="157">
        <f>ROWS($B$2:F62)</f>
        <v>61</v>
      </c>
      <c r="G62" s="158" t="str">
        <f t="shared" si="1"/>
        <v/>
      </c>
      <c r="H62" s="158" t="str">
        <f>IFERROR(SMALL(G$2:G$100,ROWS(G$2:$G62)),"")</f>
        <v/>
      </c>
      <c r="I62" s="158" t="str">
        <f t="shared" si="2"/>
        <v/>
      </c>
      <c r="K62" t="str">
        <f t="shared" si="3"/>
        <v/>
      </c>
      <c r="L62" s="158" t="str">
        <f>IFERROR(SMALL(K$2:K$100,ROWS($G$2:K62)),"")</f>
        <v/>
      </c>
      <c r="M62" t="str">
        <f t="shared" si="4"/>
        <v/>
      </c>
    </row>
    <row r="63" spans="1:13" x14ac:dyDescent="0.25">
      <c r="A63" s="157">
        <f>ROWS(A$2:$B63)</f>
        <v>62</v>
      </c>
      <c r="B63"/>
      <c r="C63"/>
      <c r="D63"/>
      <c r="E63" s="158" t="str">
        <f t="shared" si="0"/>
        <v>/</v>
      </c>
      <c r="F63" s="157">
        <f>ROWS($B$2:F63)</f>
        <v>62</v>
      </c>
      <c r="G63" s="158" t="str">
        <f>IF(B63=B62,"",IF(LEN(B63)&lt;1,"",A63))</f>
        <v/>
      </c>
      <c r="H63" s="158" t="str">
        <f>IFERROR(SMALL(G$2:G$100,ROWS(G$2:$G63)),"")</f>
        <v/>
      </c>
      <c r="I63" s="158" t="str">
        <f t="shared" si="2"/>
        <v/>
      </c>
      <c r="K63" t="str">
        <f t="shared" si="3"/>
        <v/>
      </c>
      <c r="L63" s="158" t="str">
        <f>IFERROR(SMALL(K$2:K$100,ROWS($G$2:K63)),"")</f>
        <v/>
      </c>
      <c r="M63" t="str">
        <f t="shared" si="4"/>
        <v/>
      </c>
    </row>
    <row r="64" spans="1:13" x14ac:dyDescent="0.25">
      <c r="A64" s="157">
        <f>ROWS(A$2:$B64)</f>
        <v>63</v>
      </c>
      <c r="B64"/>
      <c r="C64"/>
      <c r="D64"/>
      <c r="E64" s="158" t="str">
        <f t="shared" si="0"/>
        <v>/</v>
      </c>
      <c r="F64" s="157">
        <f>ROWS($B$2:F64)</f>
        <v>63</v>
      </c>
      <c r="G64" s="158" t="str">
        <f t="shared" ref="G64:G100" si="5">IF(B64=B63,"",IF(LEN(B64)&lt;1,"",A64))</f>
        <v/>
      </c>
      <c r="H64" s="158" t="str">
        <f>IFERROR(SMALL(G$2:G$100,ROWS(G$2:$G64)),"")</f>
        <v/>
      </c>
      <c r="I64" s="158" t="str">
        <f t="shared" si="2"/>
        <v/>
      </c>
      <c r="K64" t="str">
        <f t="shared" si="3"/>
        <v/>
      </c>
      <c r="L64" s="158" t="str">
        <f>IFERROR(SMALL(K$2:K$100,ROWS($G$2:K64)),"")</f>
        <v/>
      </c>
      <c r="M64" t="str">
        <f t="shared" si="4"/>
        <v/>
      </c>
    </row>
    <row r="65" spans="1:13" x14ac:dyDescent="0.25">
      <c r="A65" s="157">
        <f>ROWS(A$2:$B65)</f>
        <v>64</v>
      </c>
      <c r="B65"/>
      <c r="C65"/>
      <c r="D65"/>
      <c r="E65" s="158" t="str">
        <f t="shared" si="0"/>
        <v>/</v>
      </c>
      <c r="F65" s="157">
        <f>ROWS($B$2:F65)</f>
        <v>64</v>
      </c>
      <c r="G65" s="158" t="str">
        <f t="shared" si="5"/>
        <v/>
      </c>
      <c r="H65" s="158" t="str">
        <f>IFERROR(SMALL(G$2:G$100,ROWS(G$2:$G65)),"")</f>
        <v/>
      </c>
      <c r="I65" s="158" t="str">
        <f t="shared" si="2"/>
        <v/>
      </c>
      <c r="K65" t="str">
        <f t="shared" si="3"/>
        <v/>
      </c>
      <c r="L65" s="158" t="str">
        <f>IFERROR(SMALL(K$2:K$100,ROWS($G$2:K65)),"")</f>
        <v/>
      </c>
      <c r="M65" t="str">
        <f t="shared" si="4"/>
        <v/>
      </c>
    </row>
    <row r="66" spans="1:13" x14ac:dyDescent="0.25">
      <c r="A66" s="157">
        <f>ROWS(A$2:$B66)</f>
        <v>65</v>
      </c>
      <c r="B66"/>
      <c r="C66"/>
      <c r="D66"/>
      <c r="E66" s="158" t="str">
        <f t="shared" si="0"/>
        <v>/</v>
      </c>
      <c r="F66" s="157">
        <f>ROWS($B$2:F66)</f>
        <v>65</v>
      </c>
      <c r="G66" s="158" t="str">
        <f t="shared" si="5"/>
        <v/>
      </c>
      <c r="H66" s="158" t="str">
        <f>IFERROR(SMALL(G$2:G$100,ROWS(G$2:$G66)),"")</f>
        <v/>
      </c>
      <c r="I66" s="158" t="str">
        <f t="shared" ref="I66:I100" si="6">IFERROR(VLOOKUP(H66,A:B,2,0),IF(H65&lt;&gt;"","&lt;Neu&gt;",""))</f>
        <v/>
      </c>
      <c r="K66" t="str">
        <f t="shared" si="3"/>
        <v/>
      </c>
      <c r="L66" s="158" t="str">
        <f>IFERROR(SMALL(K$2:K$100,ROWS($G$2:K66)),"")</f>
        <v/>
      </c>
      <c r="M66" t="str">
        <f t="shared" si="4"/>
        <v/>
      </c>
    </row>
    <row r="67" spans="1:13" x14ac:dyDescent="0.25">
      <c r="A67" s="157">
        <f>ROWS(A$2:$B67)</f>
        <v>66</v>
      </c>
      <c r="B67"/>
      <c r="C67"/>
      <c r="D67"/>
      <c r="E67" s="158" t="str">
        <f t="shared" ref="E67:E100" si="7">MID(TRIM(B67)&amp;"/"&amp;TRIM(C67),1,255)</f>
        <v>/</v>
      </c>
      <c r="F67" s="157">
        <f>ROWS($B$2:F67)</f>
        <v>66</v>
      </c>
      <c r="G67" s="158" t="str">
        <f t="shared" si="5"/>
        <v/>
      </c>
      <c r="H67" s="158" t="str">
        <f>IFERROR(SMALL(G$2:G$100,ROWS(G$2:$G67)),"")</f>
        <v/>
      </c>
      <c r="I67" s="158" t="str">
        <f t="shared" si="6"/>
        <v/>
      </c>
      <c r="K67" t="str">
        <f t="shared" ref="K67:K100" si="8">IF(AND($J$2=B67,$J$2&lt;&gt;0),A67,"")</f>
        <v/>
      </c>
      <c r="L67" s="158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57">
        <f>ROWS(A$2:$B68)</f>
        <v>67</v>
      </c>
      <c r="B68"/>
      <c r="C68"/>
      <c r="D68"/>
      <c r="E68" s="158" t="str">
        <f t="shared" si="7"/>
        <v>/</v>
      </c>
      <c r="F68" s="157">
        <f>ROWS($B$2:F68)</f>
        <v>67</v>
      </c>
      <c r="G68" s="158" t="str">
        <f t="shared" si="5"/>
        <v/>
      </c>
      <c r="H68" s="158" t="str">
        <f>IFERROR(SMALL(G$2:G$100,ROWS(G$2:$G68)),"")</f>
        <v/>
      </c>
      <c r="I68" s="158" t="str">
        <f t="shared" si="6"/>
        <v/>
      </c>
      <c r="K68" t="str">
        <f t="shared" si="8"/>
        <v/>
      </c>
      <c r="L68" s="158" t="str">
        <f>IFERROR(SMALL(K$2:K$100,ROWS($G$2:K68)),"")</f>
        <v/>
      </c>
      <c r="M68" t="str">
        <f t="shared" si="9"/>
        <v/>
      </c>
    </row>
    <row r="69" spans="1:13" x14ac:dyDescent="0.25">
      <c r="A69" s="157">
        <f>ROWS(A$2:$B69)</f>
        <v>68</v>
      </c>
      <c r="B69"/>
      <c r="C69"/>
      <c r="D69"/>
      <c r="E69" s="158" t="str">
        <f t="shared" si="7"/>
        <v>/</v>
      </c>
      <c r="F69" s="157">
        <f>ROWS($B$2:F69)</f>
        <v>68</v>
      </c>
      <c r="G69" s="158" t="str">
        <f t="shared" si="5"/>
        <v/>
      </c>
      <c r="H69" s="158" t="str">
        <f>IFERROR(SMALL(G$2:G$100,ROWS(G$2:$G69)),"")</f>
        <v/>
      </c>
      <c r="I69" s="158" t="str">
        <f t="shared" si="6"/>
        <v/>
      </c>
      <c r="K69" t="str">
        <f t="shared" si="8"/>
        <v/>
      </c>
      <c r="L69" s="158" t="str">
        <f>IFERROR(SMALL(K$2:K$100,ROWS($G$2:K69)),"")</f>
        <v/>
      </c>
      <c r="M69" t="str">
        <f t="shared" si="9"/>
        <v/>
      </c>
    </row>
    <row r="70" spans="1:13" x14ac:dyDescent="0.25">
      <c r="A70" s="157">
        <f>ROWS(A$2:$B70)</f>
        <v>69</v>
      </c>
      <c r="B70"/>
      <c r="C70"/>
      <c r="D70"/>
      <c r="E70" s="158" t="str">
        <f t="shared" si="7"/>
        <v>/</v>
      </c>
      <c r="F70" s="157">
        <f>ROWS($B$2:F70)</f>
        <v>69</v>
      </c>
      <c r="G70" s="158" t="str">
        <f t="shared" si="5"/>
        <v/>
      </c>
      <c r="H70" s="158" t="str">
        <f>IFERROR(SMALL(G$2:G$100,ROWS(G$2:$G70)),"")</f>
        <v/>
      </c>
      <c r="I70" s="158" t="str">
        <f t="shared" si="6"/>
        <v/>
      </c>
      <c r="K70" t="str">
        <f t="shared" si="8"/>
        <v/>
      </c>
      <c r="L70" s="158" t="str">
        <f>IFERROR(SMALL(K$2:K$100,ROWS($G$2:K70)),"")</f>
        <v/>
      </c>
      <c r="M70" t="str">
        <f t="shared" si="9"/>
        <v/>
      </c>
    </row>
    <row r="71" spans="1:13" x14ac:dyDescent="0.25">
      <c r="A71" s="157">
        <f>ROWS(A$2:$B71)</f>
        <v>70</v>
      </c>
      <c r="B71"/>
      <c r="C71"/>
      <c r="D71"/>
      <c r="E71" s="158" t="str">
        <f t="shared" si="7"/>
        <v>/</v>
      </c>
      <c r="F71" s="157">
        <f>ROWS($B$2:F71)</f>
        <v>70</v>
      </c>
      <c r="G71" s="158" t="str">
        <f t="shared" si="5"/>
        <v/>
      </c>
      <c r="H71" s="158" t="str">
        <f>IFERROR(SMALL(G$2:G$100,ROWS(G$2:$G71)),"")</f>
        <v/>
      </c>
      <c r="I71" s="158" t="str">
        <f t="shared" si="6"/>
        <v/>
      </c>
      <c r="K71" t="str">
        <f t="shared" si="8"/>
        <v/>
      </c>
      <c r="L71" s="158" t="str">
        <f>IFERROR(SMALL(K$2:K$100,ROWS($G$2:K71)),"")</f>
        <v/>
      </c>
      <c r="M71" t="str">
        <f t="shared" si="9"/>
        <v/>
      </c>
    </row>
    <row r="72" spans="1:13" x14ac:dyDescent="0.25">
      <c r="A72" s="157">
        <f>ROWS(A$2:$B72)</f>
        <v>71</v>
      </c>
      <c r="B72"/>
      <c r="C72"/>
      <c r="D72"/>
      <c r="E72" s="158" t="str">
        <f t="shared" si="7"/>
        <v>/</v>
      </c>
      <c r="F72" s="157">
        <f>ROWS($B$2:F72)</f>
        <v>71</v>
      </c>
      <c r="G72" s="158" t="str">
        <f t="shared" si="5"/>
        <v/>
      </c>
      <c r="H72" s="158" t="str">
        <f>IFERROR(SMALL(G$2:G$100,ROWS(G$2:$G72)),"")</f>
        <v/>
      </c>
      <c r="I72" s="158" t="str">
        <f t="shared" si="6"/>
        <v/>
      </c>
      <c r="K72" t="str">
        <f t="shared" si="8"/>
        <v/>
      </c>
      <c r="L72" s="158" t="str">
        <f>IFERROR(SMALL(K$2:K$100,ROWS($G$2:K72)),"")</f>
        <v/>
      </c>
      <c r="M72" t="str">
        <f t="shared" si="9"/>
        <v/>
      </c>
    </row>
    <row r="73" spans="1:13" x14ac:dyDescent="0.25">
      <c r="A73" s="157">
        <f>ROWS(A$2:$B73)</f>
        <v>72</v>
      </c>
      <c r="B73"/>
      <c r="C73"/>
      <c r="D73"/>
      <c r="E73" s="158" t="str">
        <f t="shared" si="7"/>
        <v>/</v>
      </c>
      <c r="F73" s="157">
        <f>ROWS($B$2:F73)</f>
        <v>72</v>
      </c>
      <c r="G73" s="158" t="str">
        <f t="shared" si="5"/>
        <v/>
      </c>
      <c r="H73" s="158" t="str">
        <f>IFERROR(SMALL(G$2:G$100,ROWS(G$2:$G73)),"")</f>
        <v/>
      </c>
      <c r="I73" s="158" t="str">
        <f t="shared" si="6"/>
        <v/>
      </c>
      <c r="K73" t="str">
        <f t="shared" si="8"/>
        <v/>
      </c>
      <c r="L73" s="158" t="str">
        <f>IFERROR(SMALL(K$2:K$100,ROWS($G$2:K73)),"")</f>
        <v/>
      </c>
      <c r="M73" t="str">
        <f t="shared" si="9"/>
        <v/>
      </c>
    </row>
    <row r="74" spans="1:13" x14ac:dyDescent="0.25">
      <c r="A74" s="157">
        <f>ROWS(A$2:$B74)</f>
        <v>73</v>
      </c>
      <c r="B74"/>
      <c r="C74"/>
      <c r="D74"/>
      <c r="E74" s="158" t="str">
        <f t="shared" si="7"/>
        <v>/</v>
      </c>
      <c r="F74" s="157">
        <f>ROWS($B$2:F74)</f>
        <v>73</v>
      </c>
      <c r="G74" s="158" t="str">
        <f t="shared" si="5"/>
        <v/>
      </c>
      <c r="H74" s="158" t="str">
        <f>IFERROR(SMALL(G$2:G$100,ROWS(G$2:$G74)),"")</f>
        <v/>
      </c>
      <c r="I74" s="158" t="str">
        <f t="shared" si="6"/>
        <v/>
      </c>
      <c r="K74" t="str">
        <f t="shared" si="8"/>
        <v/>
      </c>
      <c r="L74" s="158" t="str">
        <f>IFERROR(SMALL(K$2:K$100,ROWS($G$2:K74)),"")</f>
        <v/>
      </c>
      <c r="M74" t="str">
        <f t="shared" si="9"/>
        <v/>
      </c>
    </row>
    <row r="75" spans="1:13" x14ac:dyDescent="0.25">
      <c r="A75" s="157">
        <f>ROWS(A$2:$B75)</f>
        <v>74</v>
      </c>
      <c r="B75"/>
      <c r="C75"/>
      <c r="D75"/>
      <c r="E75" s="158" t="str">
        <f t="shared" si="7"/>
        <v>/</v>
      </c>
      <c r="F75" s="157">
        <f>ROWS($B$2:F75)</f>
        <v>74</v>
      </c>
      <c r="G75" s="158" t="str">
        <f t="shared" si="5"/>
        <v/>
      </c>
      <c r="H75" s="158" t="str">
        <f>IFERROR(SMALL(G$2:G$100,ROWS(G$2:$G75)),"")</f>
        <v/>
      </c>
      <c r="I75" s="158" t="str">
        <f t="shared" si="6"/>
        <v/>
      </c>
      <c r="K75" t="str">
        <f t="shared" si="8"/>
        <v/>
      </c>
      <c r="L75" s="158" t="str">
        <f>IFERROR(SMALL(K$2:K$100,ROWS($G$2:K75)),"")</f>
        <v/>
      </c>
      <c r="M75" t="str">
        <f t="shared" si="9"/>
        <v/>
      </c>
    </row>
    <row r="76" spans="1:13" x14ac:dyDescent="0.25">
      <c r="A76" s="157">
        <f>ROWS(A$2:$B76)</f>
        <v>75</v>
      </c>
      <c r="B76"/>
      <c r="C76"/>
      <c r="D76"/>
      <c r="E76" s="158" t="str">
        <f t="shared" si="7"/>
        <v>/</v>
      </c>
      <c r="F76" s="157">
        <f>ROWS($B$2:F76)</f>
        <v>75</v>
      </c>
      <c r="G76" s="158" t="str">
        <f t="shared" si="5"/>
        <v/>
      </c>
      <c r="H76" s="158" t="str">
        <f>IFERROR(SMALL(G$2:G$100,ROWS(G$2:$G76)),"")</f>
        <v/>
      </c>
      <c r="I76" s="158" t="str">
        <f t="shared" si="6"/>
        <v/>
      </c>
      <c r="K76" t="str">
        <f t="shared" si="8"/>
        <v/>
      </c>
      <c r="L76" s="158" t="str">
        <f>IFERROR(SMALL(K$2:K$100,ROWS($G$2:K76)),"")</f>
        <v/>
      </c>
      <c r="M76" t="str">
        <f t="shared" si="9"/>
        <v/>
      </c>
    </row>
    <row r="77" spans="1:13" x14ac:dyDescent="0.25">
      <c r="A77" s="157">
        <f>ROWS(A$2:$B77)</f>
        <v>76</v>
      </c>
      <c r="B77"/>
      <c r="C77"/>
      <c r="D77"/>
      <c r="E77" s="158" t="str">
        <f t="shared" si="7"/>
        <v>/</v>
      </c>
      <c r="F77" s="157">
        <f>ROWS($B$2:F77)</f>
        <v>76</v>
      </c>
      <c r="G77" s="158" t="str">
        <f t="shared" si="5"/>
        <v/>
      </c>
      <c r="H77" s="158" t="str">
        <f>IFERROR(SMALL(G$2:G$100,ROWS(G$2:$G77)),"")</f>
        <v/>
      </c>
      <c r="I77" s="158" t="str">
        <f t="shared" si="6"/>
        <v/>
      </c>
      <c r="K77" t="str">
        <f t="shared" si="8"/>
        <v/>
      </c>
      <c r="L77" s="158" t="str">
        <f>IFERROR(SMALL(K$2:K$100,ROWS($G$2:K77)),"")</f>
        <v/>
      </c>
      <c r="M77" t="str">
        <f t="shared" si="9"/>
        <v/>
      </c>
    </row>
    <row r="78" spans="1:13" x14ac:dyDescent="0.25">
      <c r="A78" s="157">
        <f>ROWS(A$2:$B78)</f>
        <v>77</v>
      </c>
      <c r="B78"/>
      <c r="C78"/>
      <c r="D78"/>
      <c r="E78" s="158" t="str">
        <f t="shared" si="7"/>
        <v>/</v>
      </c>
      <c r="F78" s="157">
        <f>ROWS($B$2:F78)</f>
        <v>77</v>
      </c>
      <c r="G78" s="158" t="str">
        <f t="shared" si="5"/>
        <v/>
      </c>
      <c r="H78" s="158" t="str">
        <f>IFERROR(SMALL(G$2:G$100,ROWS(G$2:$G78)),"")</f>
        <v/>
      </c>
      <c r="I78" s="158" t="str">
        <f t="shared" si="6"/>
        <v/>
      </c>
      <c r="K78" t="str">
        <f t="shared" si="8"/>
        <v/>
      </c>
      <c r="L78" s="158" t="str">
        <f>IFERROR(SMALL(K$2:K$100,ROWS($G$2:K78)),"")</f>
        <v/>
      </c>
      <c r="M78" t="str">
        <f t="shared" si="9"/>
        <v/>
      </c>
    </row>
    <row r="79" spans="1:13" x14ac:dyDescent="0.25">
      <c r="A79" s="157">
        <f>ROWS(A$2:$B79)</f>
        <v>78</v>
      </c>
      <c r="B79"/>
      <c r="C79"/>
      <c r="D79"/>
      <c r="E79" s="158" t="str">
        <f t="shared" si="7"/>
        <v>/</v>
      </c>
      <c r="F79" s="157">
        <f>ROWS($B$2:F79)</f>
        <v>78</v>
      </c>
      <c r="G79" s="158" t="str">
        <f t="shared" si="5"/>
        <v/>
      </c>
      <c r="H79" s="158" t="str">
        <f>IFERROR(SMALL(G$2:G$100,ROWS(G$2:$G79)),"")</f>
        <v/>
      </c>
      <c r="I79" s="158" t="str">
        <f t="shared" si="6"/>
        <v/>
      </c>
      <c r="K79" t="str">
        <f t="shared" si="8"/>
        <v/>
      </c>
      <c r="L79" s="158" t="str">
        <f>IFERROR(SMALL(K$2:K$100,ROWS($G$2:K79)),"")</f>
        <v/>
      </c>
      <c r="M79" t="str">
        <f t="shared" si="9"/>
        <v/>
      </c>
    </row>
    <row r="80" spans="1:13" x14ac:dyDescent="0.25">
      <c r="A80" s="157">
        <f>ROWS(A$2:$B80)</f>
        <v>79</v>
      </c>
      <c r="B80"/>
      <c r="C80"/>
      <c r="D80"/>
      <c r="E80" s="158" t="str">
        <f t="shared" si="7"/>
        <v>/</v>
      </c>
      <c r="F80" s="157">
        <f>ROWS($B$2:F80)</f>
        <v>79</v>
      </c>
      <c r="G80" s="158" t="str">
        <f t="shared" si="5"/>
        <v/>
      </c>
      <c r="H80" s="158" t="str">
        <f>IFERROR(SMALL(G$2:G$100,ROWS(G$2:$G80)),"")</f>
        <v/>
      </c>
      <c r="I80" s="158" t="str">
        <f t="shared" si="6"/>
        <v/>
      </c>
      <c r="K80" t="str">
        <f t="shared" si="8"/>
        <v/>
      </c>
      <c r="L80" s="158" t="str">
        <f>IFERROR(SMALL(K$2:K$100,ROWS($G$2:K80)),"")</f>
        <v/>
      </c>
      <c r="M80" t="str">
        <f t="shared" si="9"/>
        <v/>
      </c>
    </row>
    <row r="81" spans="1:13" x14ac:dyDescent="0.25">
      <c r="A81" s="157">
        <f>ROWS(A$2:$B81)</f>
        <v>80</v>
      </c>
      <c r="B81"/>
      <c r="C81"/>
      <c r="D81"/>
      <c r="E81" s="158" t="str">
        <f t="shared" si="7"/>
        <v>/</v>
      </c>
      <c r="F81" s="157">
        <f>ROWS($B$2:F81)</f>
        <v>80</v>
      </c>
      <c r="G81" s="158" t="str">
        <f t="shared" si="5"/>
        <v/>
      </c>
      <c r="H81" s="158" t="str">
        <f>IFERROR(SMALL(G$2:G$100,ROWS(G$2:$G81)),"")</f>
        <v/>
      </c>
      <c r="I81" s="158" t="str">
        <f t="shared" si="6"/>
        <v/>
      </c>
      <c r="K81" t="str">
        <f t="shared" si="8"/>
        <v/>
      </c>
      <c r="L81" s="158" t="str">
        <f>IFERROR(SMALL(K$2:K$100,ROWS($G$2:K81)),"")</f>
        <v/>
      </c>
      <c r="M81" t="str">
        <f t="shared" si="9"/>
        <v/>
      </c>
    </row>
    <row r="82" spans="1:13" x14ac:dyDescent="0.25">
      <c r="A82" s="157">
        <f>ROWS(A$2:$B82)</f>
        <v>81</v>
      </c>
      <c r="B82"/>
      <c r="C82"/>
      <c r="D82"/>
      <c r="E82" s="158" t="str">
        <f t="shared" si="7"/>
        <v>/</v>
      </c>
      <c r="F82" s="157">
        <f>ROWS($B$2:F82)</f>
        <v>81</v>
      </c>
      <c r="G82" s="158" t="str">
        <f t="shared" si="5"/>
        <v/>
      </c>
      <c r="H82" s="158" t="str">
        <f>IFERROR(SMALL(G$2:G$100,ROWS(G$2:$G82)),"")</f>
        <v/>
      </c>
      <c r="I82" s="158" t="str">
        <f t="shared" si="6"/>
        <v/>
      </c>
      <c r="K82" t="str">
        <f t="shared" si="8"/>
        <v/>
      </c>
      <c r="L82" s="158" t="str">
        <f>IFERROR(SMALL(K$2:K$100,ROWS($G$2:K82)),"")</f>
        <v/>
      </c>
      <c r="M82" t="str">
        <f t="shared" si="9"/>
        <v/>
      </c>
    </row>
    <row r="83" spans="1:13" x14ac:dyDescent="0.25">
      <c r="A83" s="157">
        <f>ROWS(A$2:$B83)</f>
        <v>82</v>
      </c>
      <c r="B83"/>
      <c r="C83"/>
      <c r="D83"/>
      <c r="E83" s="158" t="str">
        <f t="shared" si="7"/>
        <v>/</v>
      </c>
      <c r="F83" s="157">
        <f>ROWS($B$2:F83)</f>
        <v>82</v>
      </c>
      <c r="G83" s="158" t="str">
        <f t="shared" si="5"/>
        <v/>
      </c>
      <c r="H83" s="158" t="str">
        <f>IFERROR(SMALL(G$2:G$100,ROWS(G$2:$G83)),"")</f>
        <v/>
      </c>
      <c r="I83" s="158" t="str">
        <f t="shared" si="6"/>
        <v/>
      </c>
      <c r="K83" t="str">
        <f t="shared" si="8"/>
        <v/>
      </c>
      <c r="L83" s="158" t="str">
        <f>IFERROR(SMALL(K$2:K$100,ROWS($G$2:K83)),"")</f>
        <v/>
      </c>
      <c r="M83" t="str">
        <f t="shared" si="9"/>
        <v/>
      </c>
    </row>
    <row r="84" spans="1:13" x14ac:dyDescent="0.25">
      <c r="A84" s="157">
        <f>ROWS(A$2:$B84)</f>
        <v>83</v>
      </c>
      <c r="B84"/>
      <c r="C84"/>
      <c r="D84"/>
      <c r="E84" s="158" t="str">
        <f t="shared" si="7"/>
        <v>/</v>
      </c>
      <c r="F84" s="157">
        <f>ROWS($B$2:F84)</f>
        <v>83</v>
      </c>
      <c r="G84" s="158" t="str">
        <f t="shared" si="5"/>
        <v/>
      </c>
      <c r="H84" s="158" t="str">
        <f>IFERROR(SMALL(G$2:G$100,ROWS(G$2:$G84)),"")</f>
        <v/>
      </c>
      <c r="I84" s="158" t="str">
        <f t="shared" si="6"/>
        <v/>
      </c>
      <c r="K84" t="str">
        <f t="shared" si="8"/>
        <v/>
      </c>
      <c r="L84" s="158" t="str">
        <f>IFERROR(SMALL(K$2:K$100,ROWS($G$2:K84)),"")</f>
        <v/>
      </c>
      <c r="M84" t="str">
        <f t="shared" si="9"/>
        <v/>
      </c>
    </row>
    <row r="85" spans="1:13" x14ac:dyDescent="0.25">
      <c r="A85" s="157">
        <f>ROWS(A$2:$B85)</f>
        <v>84</v>
      </c>
      <c r="B85"/>
      <c r="C85"/>
      <c r="D85"/>
      <c r="E85" s="158" t="str">
        <f t="shared" si="7"/>
        <v>/</v>
      </c>
      <c r="F85" s="157">
        <f>ROWS($B$2:F85)</f>
        <v>84</v>
      </c>
      <c r="G85" s="158" t="str">
        <f t="shared" si="5"/>
        <v/>
      </c>
      <c r="H85" s="158" t="str">
        <f>IFERROR(SMALL(G$2:G$100,ROWS(G$2:$G85)),"")</f>
        <v/>
      </c>
      <c r="I85" s="158" t="str">
        <f t="shared" si="6"/>
        <v/>
      </c>
      <c r="K85" t="str">
        <f t="shared" si="8"/>
        <v/>
      </c>
      <c r="L85" s="158" t="str">
        <f>IFERROR(SMALL(K$2:K$100,ROWS($G$2:K85)),"")</f>
        <v/>
      </c>
      <c r="M85" t="str">
        <f t="shared" si="9"/>
        <v/>
      </c>
    </row>
    <row r="86" spans="1:13" x14ac:dyDescent="0.25">
      <c r="A86" s="157">
        <f>ROWS(A$2:$B86)</f>
        <v>85</v>
      </c>
      <c r="B86"/>
      <c r="C86"/>
      <c r="D86"/>
      <c r="E86" s="158" t="str">
        <f t="shared" si="7"/>
        <v>/</v>
      </c>
      <c r="F86" s="157">
        <f>ROWS($B$2:F86)</f>
        <v>85</v>
      </c>
      <c r="G86" s="158" t="str">
        <f t="shared" si="5"/>
        <v/>
      </c>
      <c r="H86" s="158" t="str">
        <f>IFERROR(SMALL(G$2:G$100,ROWS(G$2:$G86)),"")</f>
        <v/>
      </c>
      <c r="I86" s="158" t="str">
        <f t="shared" si="6"/>
        <v/>
      </c>
      <c r="K86" t="str">
        <f t="shared" si="8"/>
        <v/>
      </c>
      <c r="L86" s="158" t="str">
        <f>IFERROR(SMALL(K$2:K$100,ROWS($G$2:K86)),"")</f>
        <v/>
      </c>
      <c r="M86" t="str">
        <f t="shared" si="9"/>
        <v/>
      </c>
    </row>
    <row r="87" spans="1:13" x14ac:dyDescent="0.25">
      <c r="A87" s="157">
        <f>ROWS(A$2:$B87)</f>
        <v>86</v>
      </c>
      <c r="B87"/>
      <c r="C87"/>
      <c r="D87"/>
      <c r="E87" s="158" t="str">
        <f t="shared" si="7"/>
        <v>/</v>
      </c>
      <c r="F87" s="157">
        <f>ROWS($B$2:F87)</f>
        <v>86</v>
      </c>
      <c r="G87" s="158" t="str">
        <f t="shared" si="5"/>
        <v/>
      </c>
      <c r="H87" s="158" t="str">
        <f>IFERROR(SMALL(G$2:G$100,ROWS(G$2:$G87)),"")</f>
        <v/>
      </c>
      <c r="I87" s="158" t="str">
        <f t="shared" si="6"/>
        <v/>
      </c>
      <c r="K87" t="str">
        <f t="shared" si="8"/>
        <v/>
      </c>
      <c r="L87" s="158" t="str">
        <f>IFERROR(SMALL(K$2:K$100,ROWS($G$2:K87)),"")</f>
        <v/>
      </c>
      <c r="M87" t="str">
        <f t="shared" si="9"/>
        <v/>
      </c>
    </row>
    <row r="88" spans="1:13" x14ac:dyDescent="0.25">
      <c r="A88" s="157">
        <f>ROWS(A$2:$B88)</f>
        <v>87</v>
      </c>
      <c r="B88"/>
      <c r="C88"/>
      <c r="D88"/>
      <c r="E88" s="158" t="str">
        <f t="shared" si="7"/>
        <v>/</v>
      </c>
      <c r="F88" s="157">
        <f>ROWS($B$2:F88)</f>
        <v>87</v>
      </c>
      <c r="G88" s="158" t="str">
        <f t="shared" si="5"/>
        <v/>
      </c>
      <c r="H88" s="158" t="str">
        <f>IFERROR(SMALL(G$2:G$100,ROWS(G$2:$G88)),"")</f>
        <v/>
      </c>
      <c r="I88" s="158" t="str">
        <f t="shared" si="6"/>
        <v/>
      </c>
      <c r="K88" t="str">
        <f t="shared" si="8"/>
        <v/>
      </c>
      <c r="L88" s="158" t="str">
        <f>IFERROR(SMALL(K$2:K$100,ROWS($G$2:K88)),"")</f>
        <v/>
      </c>
      <c r="M88" t="str">
        <f t="shared" si="9"/>
        <v/>
      </c>
    </row>
    <row r="89" spans="1:13" x14ac:dyDescent="0.25">
      <c r="A89" s="157">
        <f>ROWS(A$2:$B89)</f>
        <v>88</v>
      </c>
      <c r="B89"/>
      <c r="C89"/>
      <c r="D89"/>
      <c r="E89" s="158" t="str">
        <f t="shared" si="7"/>
        <v>/</v>
      </c>
      <c r="F89" s="157">
        <f>ROWS($B$2:F89)</f>
        <v>88</v>
      </c>
      <c r="G89" s="158" t="str">
        <f t="shared" si="5"/>
        <v/>
      </c>
      <c r="H89" s="158" t="str">
        <f>IFERROR(SMALL(G$2:G$100,ROWS(G$2:$G89)),"")</f>
        <v/>
      </c>
      <c r="I89" s="158" t="str">
        <f t="shared" si="6"/>
        <v/>
      </c>
      <c r="K89" t="str">
        <f t="shared" si="8"/>
        <v/>
      </c>
      <c r="L89" s="158" t="str">
        <f>IFERROR(SMALL(K$2:K$100,ROWS($G$2:K89)),"")</f>
        <v/>
      </c>
      <c r="M89" t="str">
        <f t="shared" si="9"/>
        <v/>
      </c>
    </row>
    <row r="90" spans="1:13" x14ac:dyDescent="0.25">
      <c r="A90" s="157">
        <f>ROWS(A$2:$B90)</f>
        <v>89</v>
      </c>
      <c r="B90"/>
      <c r="C90"/>
      <c r="D90"/>
      <c r="E90" s="158" t="str">
        <f t="shared" si="7"/>
        <v>/</v>
      </c>
      <c r="F90" s="157">
        <f>ROWS($B$2:F90)</f>
        <v>89</v>
      </c>
      <c r="G90" s="158" t="str">
        <f t="shared" si="5"/>
        <v/>
      </c>
      <c r="H90" s="158" t="str">
        <f>IFERROR(SMALL(G$2:G$100,ROWS(G$2:$G90)),"")</f>
        <v/>
      </c>
      <c r="I90" s="158" t="str">
        <f t="shared" si="6"/>
        <v/>
      </c>
      <c r="K90" t="str">
        <f t="shared" si="8"/>
        <v/>
      </c>
      <c r="L90" s="158" t="str">
        <f>IFERROR(SMALL(K$2:K$100,ROWS($G$2:K90)),"")</f>
        <v/>
      </c>
      <c r="M90" t="str">
        <f t="shared" si="9"/>
        <v/>
      </c>
    </row>
    <row r="91" spans="1:13" x14ac:dyDescent="0.25">
      <c r="A91" s="157">
        <f>ROWS(A$2:$B91)</f>
        <v>90</v>
      </c>
      <c r="B91"/>
      <c r="C91"/>
      <c r="D91"/>
      <c r="E91" s="158" t="str">
        <f t="shared" si="7"/>
        <v>/</v>
      </c>
      <c r="F91" s="157">
        <f>ROWS($B$2:F91)</f>
        <v>90</v>
      </c>
      <c r="G91" s="158" t="str">
        <f t="shared" si="5"/>
        <v/>
      </c>
      <c r="H91" s="158" t="str">
        <f>IFERROR(SMALL(G$2:G$100,ROWS(G$2:$G91)),"")</f>
        <v/>
      </c>
      <c r="I91" s="158" t="str">
        <f t="shared" si="6"/>
        <v/>
      </c>
      <c r="K91" t="str">
        <f t="shared" si="8"/>
        <v/>
      </c>
      <c r="L91" s="158" t="str">
        <f>IFERROR(SMALL(K$2:K$100,ROWS($G$2:K91)),"")</f>
        <v/>
      </c>
      <c r="M91" t="str">
        <f t="shared" si="9"/>
        <v/>
      </c>
    </row>
    <row r="92" spans="1:13" x14ac:dyDescent="0.25">
      <c r="A92" s="157">
        <f>ROWS(A$2:$B92)</f>
        <v>91</v>
      </c>
      <c r="B92"/>
      <c r="C92"/>
      <c r="D92"/>
      <c r="E92" s="158" t="str">
        <f t="shared" si="7"/>
        <v>/</v>
      </c>
      <c r="F92" s="157">
        <f>ROWS($B$2:F92)</f>
        <v>91</v>
      </c>
      <c r="G92" s="158" t="str">
        <f t="shared" si="5"/>
        <v/>
      </c>
      <c r="H92" s="158" t="str">
        <f>IFERROR(SMALL(G$2:G$100,ROWS(G$2:$G92)),"")</f>
        <v/>
      </c>
      <c r="I92" s="158" t="str">
        <f t="shared" si="6"/>
        <v/>
      </c>
      <c r="K92" t="str">
        <f t="shared" si="8"/>
        <v/>
      </c>
      <c r="L92" s="158" t="str">
        <f>IFERROR(SMALL(K$2:K$100,ROWS($G$2:K92)),"")</f>
        <v/>
      </c>
      <c r="M92" t="str">
        <f t="shared" si="9"/>
        <v/>
      </c>
    </row>
    <row r="93" spans="1:13" x14ac:dyDescent="0.25">
      <c r="A93" s="157">
        <f>ROWS(A$2:$B93)</f>
        <v>92</v>
      </c>
      <c r="B93"/>
      <c r="C93"/>
      <c r="D93"/>
      <c r="E93" s="158" t="str">
        <f t="shared" si="7"/>
        <v>/</v>
      </c>
      <c r="F93" s="157">
        <f>ROWS($B$2:F93)</f>
        <v>92</v>
      </c>
      <c r="G93" s="158" t="str">
        <f t="shared" si="5"/>
        <v/>
      </c>
      <c r="H93" s="158" t="str">
        <f>IFERROR(SMALL(G$2:G$100,ROWS(G$2:$G93)),"")</f>
        <v/>
      </c>
      <c r="I93" s="158" t="str">
        <f t="shared" si="6"/>
        <v/>
      </c>
      <c r="K93" t="str">
        <f t="shared" si="8"/>
        <v/>
      </c>
      <c r="L93" s="158" t="str">
        <f>IFERROR(SMALL(K$2:K$100,ROWS($G$2:K93)),"")</f>
        <v/>
      </c>
      <c r="M93" t="str">
        <f t="shared" si="9"/>
        <v/>
      </c>
    </row>
    <row r="94" spans="1:13" x14ac:dyDescent="0.25">
      <c r="A94" s="157">
        <f>ROWS(A$2:$B94)</f>
        <v>93</v>
      </c>
      <c r="B94"/>
      <c r="C94"/>
      <c r="D94"/>
      <c r="E94" s="158" t="str">
        <f t="shared" si="7"/>
        <v>/</v>
      </c>
      <c r="F94" s="157">
        <f>ROWS($B$2:F94)</f>
        <v>93</v>
      </c>
      <c r="G94" s="158" t="str">
        <f t="shared" si="5"/>
        <v/>
      </c>
      <c r="H94" s="158" t="str">
        <f>IFERROR(SMALL(G$2:G$100,ROWS(G$2:$G94)),"")</f>
        <v/>
      </c>
      <c r="I94" s="158" t="str">
        <f t="shared" si="6"/>
        <v/>
      </c>
      <c r="K94" t="str">
        <f t="shared" si="8"/>
        <v/>
      </c>
      <c r="L94" s="158" t="str">
        <f>IFERROR(SMALL(K$2:K$100,ROWS($G$2:K94)),"")</f>
        <v/>
      </c>
      <c r="M94" t="str">
        <f t="shared" si="9"/>
        <v/>
      </c>
    </row>
    <row r="95" spans="1:13" x14ac:dyDescent="0.25">
      <c r="A95" s="157">
        <f>ROWS(A$2:$B95)</f>
        <v>94</v>
      </c>
      <c r="B95"/>
      <c r="C95"/>
      <c r="D95"/>
      <c r="E95" s="158" t="str">
        <f t="shared" si="7"/>
        <v>/</v>
      </c>
      <c r="F95" s="157">
        <f>ROWS($B$2:F95)</f>
        <v>94</v>
      </c>
      <c r="G95" s="158" t="str">
        <f t="shared" si="5"/>
        <v/>
      </c>
      <c r="H95" s="158" t="str">
        <f>IFERROR(SMALL(G$2:G$100,ROWS(G$2:$G95)),"")</f>
        <v/>
      </c>
      <c r="I95" s="158" t="str">
        <f t="shared" si="6"/>
        <v/>
      </c>
      <c r="K95" t="str">
        <f t="shared" si="8"/>
        <v/>
      </c>
      <c r="L95" s="158" t="str">
        <f>IFERROR(SMALL(K$2:K$100,ROWS($G$2:K95)),"")</f>
        <v/>
      </c>
      <c r="M95" t="str">
        <f t="shared" si="9"/>
        <v/>
      </c>
    </row>
    <row r="96" spans="1:13" x14ac:dyDescent="0.25">
      <c r="A96" s="157">
        <f>ROWS(A$2:$B96)</f>
        <v>95</v>
      </c>
      <c r="B96"/>
      <c r="C96"/>
      <c r="D96"/>
      <c r="E96" s="158" t="str">
        <f t="shared" si="7"/>
        <v>/</v>
      </c>
      <c r="F96" s="157">
        <f>ROWS($B$2:F96)</f>
        <v>95</v>
      </c>
      <c r="G96" s="158" t="str">
        <f t="shared" si="5"/>
        <v/>
      </c>
      <c r="H96" s="158" t="str">
        <f>IFERROR(SMALL(G$2:G$100,ROWS(G$2:$G96)),"")</f>
        <v/>
      </c>
      <c r="I96" s="158" t="str">
        <f t="shared" si="6"/>
        <v/>
      </c>
      <c r="K96" t="str">
        <f t="shared" si="8"/>
        <v/>
      </c>
      <c r="L96" s="158" t="str">
        <f>IFERROR(SMALL(K$2:K$100,ROWS($G$2:K96)),"")</f>
        <v/>
      </c>
      <c r="M96" t="str">
        <f t="shared" si="9"/>
        <v/>
      </c>
    </row>
    <row r="97" spans="1:13" x14ac:dyDescent="0.25">
      <c r="A97" s="157">
        <f>ROWS(A$2:$B97)</f>
        <v>96</v>
      </c>
      <c r="B97"/>
      <c r="C97"/>
      <c r="D97"/>
      <c r="E97" s="158" t="str">
        <f t="shared" si="7"/>
        <v>/</v>
      </c>
      <c r="F97" s="157">
        <f>ROWS($B$2:F97)</f>
        <v>96</v>
      </c>
      <c r="G97" s="158" t="str">
        <f t="shared" si="5"/>
        <v/>
      </c>
      <c r="H97" s="158" t="str">
        <f>IFERROR(SMALL(G$2:G$100,ROWS(G$2:$G97)),"")</f>
        <v/>
      </c>
      <c r="I97" s="158" t="str">
        <f t="shared" si="6"/>
        <v/>
      </c>
      <c r="K97" t="str">
        <f t="shared" si="8"/>
        <v/>
      </c>
      <c r="L97" s="158" t="str">
        <f>IFERROR(SMALL(K$2:K$100,ROWS($G$2:K97)),"")</f>
        <v/>
      </c>
      <c r="M97" t="str">
        <f t="shared" si="9"/>
        <v/>
      </c>
    </row>
    <row r="98" spans="1:13" x14ac:dyDescent="0.25">
      <c r="A98" s="157">
        <f>ROWS(A$2:$B98)</f>
        <v>97</v>
      </c>
      <c r="B98"/>
      <c r="C98"/>
      <c r="D98"/>
      <c r="E98" s="158" t="str">
        <f t="shared" si="7"/>
        <v>/</v>
      </c>
      <c r="F98" s="157">
        <f>ROWS($B$2:F98)</f>
        <v>97</v>
      </c>
      <c r="G98" s="158" t="str">
        <f t="shared" si="5"/>
        <v/>
      </c>
      <c r="H98" s="158" t="str">
        <f>IFERROR(SMALL(G$2:G$100,ROWS(G$2:$G98)),"")</f>
        <v/>
      </c>
      <c r="I98" s="158" t="str">
        <f t="shared" si="6"/>
        <v/>
      </c>
      <c r="K98" t="str">
        <f t="shared" si="8"/>
        <v/>
      </c>
      <c r="L98" s="158" t="str">
        <f>IFERROR(SMALL(K$2:K$100,ROWS($G$2:K98)),"")</f>
        <v/>
      </c>
      <c r="M98" t="str">
        <f t="shared" si="9"/>
        <v/>
      </c>
    </row>
    <row r="99" spans="1:13" x14ac:dyDescent="0.25">
      <c r="A99" s="157">
        <f>ROWS(A$2:$B99)</f>
        <v>98</v>
      </c>
      <c r="B99"/>
      <c r="C99"/>
      <c r="D99"/>
      <c r="E99" s="158" t="str">
        <f t="shared" si="7"/>
        <v>/</v>
      </c>
      <c r="F99" s="157">
        <f>ROWS($B$2:F99)</f>
        <v>98</v>
      </c>
      <c r="G99" s="158" t="str">
        <f t="shared" si="5"/>
        <v/>
      </c>
      <c r="H99" s="158" t="str">
        <f>IFERROR(SMALL(G$2:G$100,ROWS(G$2:$G99)),"")</f>
        <v/>
      </c>
      <c r="I99" s="158" t="str">
        <f t="shared" si="6"/>
        <v/>
      </c>
      <c r="K99" t="str">
        <f t="shared" si="8"/>
        <v/>
      </c>
      <c r="L99" s="158" t="str">
        <f>IFERROR(SMALL(K$2:K$100,ROWS($G$2:K99)),"")</f>
        <v/>
      </c>
      <c r="M99" t="str">
        <f t="shared" si="9"/>
        <v/>
      </c>
    </row>
    <row r="100" spans="1:13" x14ac:dyDescent="0.25">
      <c r="A100" s="157">
        <f>ROWS(A$2:$B100)</f>
        <v>99</v>
      </c>
      <c r="B100"/>
      <c r="C100"/>
      <c r="D100"/>
      <c r="E100" s="158" t="str">
        <f t="shared" si="7"/>
        <v>/</v>
      </c>
      <c r="F100" s="157">
        <f>ROWS($B$2:F100)</f>
        <v>99</v>
      </c>
      <c r="G100" s="158" t="str">
        <f t="shared" si="5"/>
        <v/>
      </c>
      <c r="H100" s="158" t="str">
        <f>IFERROR(SMALL(G$2:G$100,ROWS(G$2:$G100)),"")</f>
        <v/>
      </c>
      <c r="I100" s="158" t="str">
        <f t="shared" si="6"/>
        <v/>
      </c>
      <c r="K100" t="str">
        <f t="shared" si="8"/>
        <v/>
      </c>
      <c r="L100" s="158" t="str">
        <f>IFERROR(SMALL(K$2:K$100,ROWS($G$2:K100)),"")</f>
        <v/>
      </c>
      <c r="M100" t="str">
        <f t="shared" si="9"/>
        <v/>
      </c>
    </row>
    <row r="101" spans="1:13" s="165" customFormat="1" x14ac:dyDescent="0.25">
      <c r="A101" s="163"/>
      <c r="B101" s="164" t="s">
        <v>206</v>
      </c>
    </row>
    <row r="102" spans="1:13" x14ac:dyDescent="0.25">
      <c r="A102" s="157"/>
      <c r="B102"/>
      <c r="C102"/>
      <c r="D102"/>
      <c r="E102"/>
      <c r="F102"/>
      <c r="G102"/>
    </row>
    <row r="103" spans="1:13" x14ac:dyDescent="0.25">
      <c r="A103" s="157"/>
      <c r="B103"/>
      <c r="C103"/>
      <c r="D103"/>
      <c r="E103"/>
      <c r="F103"/>
      <c r="G103"/>
    </row>
    <row r="104" spans="1:13" x14ac:dyDescent="0.25">
      <c r="A104" s="157"/>
      <c r="B104"/>
      <c r="C104"/>
      <c r="D104"/>
      <c r="E104"/>
      <c r="F104"/>
      <c r="G104"/>
    </row>
    <row r="105" spans="1:13" x14ac:dyDescent="0.25">
      <c r="A105" s="157"/>
      <c r="B105"/>
      <c r="C105"/>
      <c r="D105"/>
      <c r="E105"/>
      <c r="F105"/>
      <c r="G105"/>
    </row>
    <row r="106" spans="1:13" x14ac:dyDescent="0.25">
      <c r="A106" s="157"/>
      <c r="B106"/>
      <c r="C106"/>
      <c r="D106"/>
      <c r="E106"/>
      <c r="F106"/>
      <c r="G106"/>
    </row>
    <row r="107" spans="1:13" x14ac:dyDescent="0.25">
      <c r="A107" s="157"/>
      <c r="B107"/>
      <c r="C107"/>
      <c r="D107"/>
      <c r="E107"/>
      <c r="F107"/>
      <c r="G107"/>
    </row>
    <row r="108" spans="1:13" x14ac:dyDescent="0.25">
      <c r="A108" s="157"/>
      <c r="B108"/>
      <c r="C108"/>
      <c r="D108"/>
      <c r="E108"/>
      <c r="F108"/>
      <c r="G108"/>
    </row>
    <row r="109" spans="1:13" x14ac:dyDescent="0.25">
      <c r="A109" s="157"/>
      <c r="B109"/>
      <c r="C109"/>
      <c r="D109"/>
      <c r="E109"/>
      <c r="F109"/>
      <c r="G109"/>
    </row>
    <row r="110" spans="1:13" x14ac:dyDescent="0.25">
      <c r="A110" s="157"/>
      <c r="B110"/>
      <c r="C110"/>
      <c r="D110"/>
      <c r="E110"/>
      <c r="F110"/>
      <c r="G110"/>
    </row>
    <row r="111" spans="1:13" x14ac:dyDescent="0.25">
      <c r="A111" s="157"/>
      <c r="B111"/>
      <c r="C111"/>
      <c r="D111"/>
      <c r="E111"/>
      <c r="F111"/>
      <c r="G111"/>
    </row>
    <row r="112" spans="1:13" x14ac:dyDescent="0.25">
      <c r="A112" s="157"/>
      <c r="B112"/>
      <c r="C112"/>
      <c r="D112"/>
      <c r="E112"/>
      <c r="F112"/>
      <c r="G112"/>
    </row>
    <row r="113" spans="1:7" x14ac:dyDescent="0.25">
      <c r="A113" s="157"/>
      <c r="B113"/>
      <c r="C113"/>
      <c r="D113"/>
      <c r="E113"/>
      <c r="F113"/>
      <c r="G113"/>
    </row>
    <row r="114" spans="1:7" x14ac:dyDescent="0.25">
      <c r="A114" s="157"/>
      <c r="B114"/>
      <c r="C114"/>
      <c r="D114"/>
      <c r="E114"/>
      <c r="F114"/>
      <c r="G114"/>
    </row>
    <row r="115" spans="1:7" x14ac:dyDescent="0.25">
      <c r="A115" s="157"/>
      <c r="B115"/>
      <c r="C115"/>
      <c r="D115"/>
      <c r="E115"/>
      <c r="F115"/>
      <c r="G115"/>
    </row>
    <row r="116" spans="1:7" x14ac:dyDescent="0.25">
      <c r="A116" s="157"/>
      <c r="B116"/>
      <c r="C116"/>
      <c r="D116"/>
      <c r="E116"/>
      <c r="F116"/>
      <c r="G116"/>
    </row>
  </sheetData>
  <sheetProtection algorithmName="SHA-512" hashValue="NoiqYtEXRUenEqlQ4VllHIptqDN/u1uaoatSFmgK689+ik2Q0RpTNIaxO4ifPYeC19eESa+PCpplKXEAEj647w==" saltValue="wVZbvEvfDDhIVSQho4rf9g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activeCell="C6" sqref="C6"/>
      <selection pane="bottomLeft" activeCell="C6" sqref="C6"/>
    </sheetView>
  </sheetViews>
  <sheetFormatPr baseColWidth="10" defaultRowHeight="15" x14ac:dyDescent="0.25"/>
  <cols>
    <col min="1" max="1" width="8.85546875" bestFit="1" customWidth="1"/>
    <col min="2" max="2" width="65.5703125" style="158" bestFit="1" customWidth="1"/>
    <col min="3" max="3" width="68" style="158" bestFit="1" customWidth="1"/>
    <col min="4" max="4" width="12.140625" style="158" bestFit="1" customWidth="1"/>
    <col min="5" max="5" width="12.42578125" style="158" bestFit="1" customWidth="1"/>
    <col min="6" max="6" width="114.140625" style="158" customWidth="1"/>
    <col min="7" max="7" width="10.42578125" style="158" customWidth="1"/>
    <col min="8" max="8" width="12.42578125" style="158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5703125" bestFit="1" customWidth="1"/>
    <col min="19" max="19" width="8.85546875" bestFit="1" customWidth="1"/>
    <col min="20" max="20" width="19" bestFit="1" customWidth="1"/>
    <col min="21" max="21" width="16.5703125" bestFit="1" customWidth="1"/>
    <col min="22" max="22" width="12.140625" bestFit="1" customWidth="1"/>
    <col min="23" max="23" width="15.5703125" bestFit="1" customWidth="1"/>
    <col min="24" max="24" width="23" bestFit="1" customWidth="1"/>
    <col min="26" max="26" width="21.42578125" customWidth="1"/>
  </cols>
  <sheetData>
    <row r="1" spans="1:26" x14ac:dyDescent="0.25">
      <c r="A1" s="159" t="s">
        <v>197</v>
      </c>
      <c r="B1" s="166" t="s">
        <v>207</v>
      </c>
      <c r="C1" s="167" t="s">
        <v>38</v>
      </c>
      <c r="D1" s="160" t="s">
        <v>159</v>
      </c>
      <c r="E1" s="160" t="s">
        <v>208</v>
      </c>
      <c r="F1" s="159" t="s">
        <v>209</v>
      </c>
      <c r="G1" s="159" t="s">
        <v>197</v>
      </c>
      <c r="H1" s="159" t="s">
        <v>223</v>
      </c>
      <c r="I1" s="159" t="s">
        <v>199</v>
      </c>
      <c r="J1" s="159" t="s">
        <v>200</v>
      </c>
      <c r="K1" s="161" t="s">
        <v>210</v>
      </c>
      <c r="L1" s="168" t="s">
        <v>211</v>
      </c>
      <c r="M1" s="159" t="s">
        <v>223</v>
      </c>
      <c r="N1" s="159" t="s">
        <v>197</v>
      </c>
      <c r="O1" s="159" t="s">
        <v>199</v>
      </c>
      <c r="P1" s="159" t="s">
        <v>200</v>
      </c>
      <c r="Q1" s="161" t="s">
        <v>38</v>
      </c>
      <c r="R1" s="168" t="s">
        <v>212</v>
      </c>
      <c r="S1" s="159" t="s">
        <v>197</v>
      </c>
      <c r="T1" s="159" t="s">
        <v>200</v>
      </c>
      <c r="U1" s="159" t="s">
        <v>213</v>
      </c>
      <c r="V1" s="161" t="s">
        <v>159</v>
      </c>
      <c r="W1" s="159" t="s">
        <v>214</v>
      </c>
      <c r="X1" s="168" t="s">
        <v>215</v>
      </c>
      <c r="Y1" s="159" t="s">
        <v>216</v>
      </c>
      <c r="Z1" s="162" t="s">
        <v>217</v>
      </c>
    </row>
    <row r="2" spans="1:26" x14ac:dyDescent="0.25">
      <c r="A2" s="157">
        <f>ROWS(A$2:$B2)</f>
        <v>1</v>
      </c>
      <c r="B2" s="431" t="s">
        <v>304</v>
      </c>
      <c r="C2" s="431" t="s">
        <v>304</v>
      </c>
      <c r="D2" s="431" t="s">
        <v>305</v>
      </c>
      <c r="E2" s="431">
        <v>201040101</v>
      </c>
      <c r="F2" s="158" t="str">
        <f>B2&amp;"/"&amp;C2&amp;"/"&amp;D2</f>
        <v>Berufsintegration/Berufsintegration/Integrationsfachdienst</v>
      </c>
      <c r="G2" s="157">
        <f>ROWS($B$2:G2)</f>
        <v>1</v>
      </c>
      <c r="H2" s="175"/>
      <c r="I2" s="158">
        <f>IF(B2=B1,"",IF(LEN(B2)&lt;1,"",A2))</f>
        <v>1</v>
      </c>
      <c r="J2" s="158">
        <f>IFERROR(SMALL(I$2:I$100,ROWS($E$2:I2)),"")</f>
        <v>1</v>
      </c>
      <c r="K2" s="158" t="str">
        <f t="shared" ref="K2:K65" si="0">IFERROR(VLOOKUP(J2,A:B,2,0),IF(J1&lt;&gt;"","&lt;Neu&gt;",""))</f>
        <v>Berufsintegration</v>
      </c>
      <c r="L2" s="218">
        <f>Deckblatt_BBET!C8</f>
        <v>0</v>
      </c>
      <c r="M2" s="176"/>
      <c r="N2" t="str">
        <f>IF(AND($L$2=B2,$L$2&lt;&gt;0),A2,"")</f>
        <v/>
      </c>
      <c r="O2" t="str">
        <f t="shared" ref="O2:O28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218">
        <f>Deckblatt_BBET!C9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218">
        <f>Deckblatt_BBET!C10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57">
        <f>ROWS(A$2:$B3)</f>
        <v>2</v>
      </c>
      <c r="B3" s="431" t="s">
        <v>240</v>
      </c>
      <c r="C3" s="431" t="s">
        <v>240</v>
      </c>
      <c r="D3" s="431" t="s">
        <v>241</v>
      </c>
      <c r="E3" s="431">
        <v>201050201</v>
      </c>
      <c r="F3" s="158" t="str">
        <f t="shared" ref="F3:F66" si="4">B3&amp;"/"&amp;C3&amp;"/"&amp;D3</f>
        <v>Berufsqualifizierung/Berufsqualifizierung/Berufsqualifizierungsmaßnahme</v>
      </c>
      <c r="G3" s="157">
        <f>ROWS($B$2:G3)</f>
        <v>2</v>
      </c>
      <c r="H3" s="175"/>
      <c r="I3" s="158">
        <f t="shared" ref="I3:I66" si="5">IF(B3=B2,"",IF(LEN(B3)&lt;1,"",A3))</f>
        <v>2</v>
      </c>
      <c r="J3" s="158">
        <f>IFERROR(SMALL(I$2:I$100,ROWS($E$2:I3)),"")</f>
        <v>2</v>
      </c>
      <c r="K3" s="158" t="str">
        <f t="shared" si="0"/>
        <v>Berufsqualifizierung</v>
      </c>
      <c r="M3" s="177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57">
        <f>ROWS(A$2:$B4)</f>
        <v>3</v>
      </c>
      <c r="B4" s="431" t="s">
        <v>240</v>
      </c>
      <c r="C4" s="431" t="s">
        <v>240</v>
      </c>
      <c r="D4" s="431" t="s">
        <v>242</v>
      </c>
      <c r="E4" s="431">
        <v>201050101</v>
      </c>
      <c r="F4" s="158" t="str">
        <f t="shared" si="4"/>
        <v>Berufsqualifizierung/Berufsqualifizierung/Lehrlingsausbildung</v>
      </c>
      <c r="G4" s="157">
        <f>ROWS($B$2:G4)</f>
        <v>3</v>
      </c>
      <c r="H4" s="175"/>
      <c r="I4" s="158" t="str">
        <f t="shared" si="5"/>
        <v/>
      </c>
      <c r="J4" s="158">
        <f>IFERROR(SMALL(I$2:I$100,ROWS($E$2:I4)),"")</f>
        <v>4</v>
      </c>
      <c r="K4" s="158" t="str">
        <f t="shared" si="0"/>
        <v>Tagesstruktur</v>
      </c>
      <c r="M4" s="177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58"/>
    </row>
    <row r="5" spans="1:26" x14ac:dyDescent="0.25">
      <c r="A5" s="157">
        <f>ROWS(A$2:$B5)</f>
        <v>4</v>
      </c>
      <c r="B5" s="431" t="s">
        <v>243</v>
      </c>
      <c r="C5" s="431" t="s">
        <v>243</v>
      </c>
      <c r="D5" s="431" t="s">
        <v>244</v>
      </c>
      <c r="E5" s="431">
        <v>201010101</v>
      </c>
      <c r="F5" s="158" t="str">
        <f t="shared" si="4"/>
        <v>Tagesstruktur/Tagesstruktur/Wien 1 Standard</v>
      </c>
      <c r="G5" s="157">
        <f>ROWS($B$2:G5)</f>
        <v>4</v>
      </c>
      <c r="H5" s="175"/>
      <c r="I5" s="158">
        <f t="shared" si="5"/>
        <v>4</v>
      </c>
      <c r="J5" s="158" t="str">
        <f>IFERROR(SMALL(I$2:I$100,ROWS($E$2:I5)),"")</f>
        <v/>
      </c>
      <c r="K5" s="158" t="str">
        <f t="shared" si="0"/>
        <v>&lt;Neu&gt;</v>
      </c>
      <c r="M5" s="177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57">
        <f>ROWS(A$2:$B6)</f>
        <v>5</v>
      </c>
      <c r="B6" s="431" t="s">
        <v>243</v>
      </c>
      <c r="C6" s="431" t="s">
        <v>243</v>
      </c>
      <c r="D6" s="431" t="s">
        <v>245</v>
      </c>
      <c r="E6" s="431">
        <v>201010102</v>
      </c>
      <c r="F6" s="158" t="str">
        <f t="shared" si="4"/>
        <v>Tagesstruktur/Tagesstruktur/Wien 2 Standard plus</v>
      </c>
      <c r="G6" s="157">
        <f>ROWS($B$2:G6)</f>
        <v>5</v>
      </c>
      <c r="H6" s="175"/>
      <c r="I6" s="158" t="str">
        <f t="shared" si="5"/>
        <v/>
      </c>
      <c r="J6" s="158" t="str">
        <f>IFERROR(SMALL(I$2:I$100,ROWS($E$2:I6)),"")</f>
        <v/>
      </c>
      <c r="K6" s="158" t="str">
        <f t="shared" si="0"/>
        <v/>
      </c>
      <c r="M6" s="177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57">
        <f>ROWS(A$2:$B7)</f>
        <v>6</v>
      </c>
      <c r="B7" s="431" t="s">
        <v>243</v>
      </c>
      <c r="C7" s="431" t="s">
        <v>243</v>
      </c>
      <c r="D7" s="431" t="s">
        <v>246</v>
      </c>
      <c r="E7" s="431">
        <v>201010103</v>
      </c>
      <c r="F7" s="158" t="str">
        <f t="shared" si="4"/>
        <v>Tagesstruktur/Tagesstruktur/Wien 3 erhöht</v>
      </c>
      <c r="G7" s="157">
        <f>ROWS($B$2:G7)</f>
        <v>6</v>
      </c>
      <c r="H7" s="175"/>
      <c r="I7" s="158" t="str">
        <f t="shared" si="5"/>
        <v/>
      </c>
      <c r="J7" s="158" t="str">
        <f>IFERROR(SMALL(I$2:I$100,ROWS($E$2:I7)),"")</f>
        <v/>
      </c>
      <c r="K7" s="158" t="str">
        <f t="shared" si="0"/>
        <v/>
      </c>
      <c r="M7" s="177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57">
        <f>ROWS(A$2:$B8)</f>
        <v>7</v>
      </c>
      <c r="F8" s="158" t="str">
        <f t="shared" si="4"/>
        <v>//</v>
      </c>
      <c r="G8" s="157">
        <f>ROWS($B$2:G8)</f>
        <v>7</v>
      </c>
      <c r="H8" s="175"/>
      <c r="I8" s="158" t="str">
        <f t="shared" si="5"/>
        <v/>
      </c>
      <c r="J8" s="158" t="str">
        <f>IFERROR(SMALL(I$2:I$100,ROWS($E$2:I8)),"")</f>
        <v/>
      </c>
      <c r="K8" s="158" t="str">
        <f t="shared" si="0"/>
        <v/>
      </c>
      <c r="M8" s="177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57">
        <f>ROWS(A$2:$B9)</f>
        <v>8</v>
      </c>
      <c r="F9" s="158" t="str">
        <f t="shared" si="4"/>
        <v>//</v>
      </c>
      <c r="G9" s="157">
        <f>ROWS($B$2:G9)</f>
        <v>8</v>
      </c>
      <c r="H9" s="175"/>
      <c r="I9" s="158" t="str">
        <f t="shared" si="5"/>
        <v/>
      </c>
      <c r="J9" s="158" t="str">
        <f>IFERROR(SMALL(I$2:I$100,ROWS($E$2:I9)),"")</f>
        <v/>
      </c>
      <c r="K9" s="158" t="str">
        <f t="shared" si="0"/>
        <v/>
      </c>
      <c r="M9" s="177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57">
        <f>ROWS(A$2:$B10)</f>
        <v>9</v>
      </c>
      <c r="F10" s="158" t="str">
        <f t="shared" si="4"/>
        <v>//</v>
      </c>
      <c r="G10" s="157">
        <f>ROWS($B$2:G10)</f>
        <v>9</v>
      </c>
      <c r="H10" s="175"/>
      <c r="I10" s="158" t="str">
        <f t="shared" si="5"/>
        <v/>
      </c>
      <c r="J10" s="158" t="str">
        <f>IFERROR(SMALL(I$2:I$100,ROWS($E$2:I10)),"")</f>
        <v/>
      </c>
      <c r="K10" s="158" t="str">
        <f t="shared" si="0"/>
        <v/>
      </c>
      <c r="M10" s="177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57">
        <f>ROWS(A$2:$B11)</f>
        <v>10</v>
      </c>
      <c r="F11" s="158" t="str">
        <f t="shared" si="4"/>
        <v>//</v>
      </c>
      <c r="G11" s="157">
        <f>ROWS($B$2:G11)</f>
        <v>10</v>
      </c>
      <c r="H11" s="175"/>
      <c r="I11" s="158" t="str">
        <f t="shared" si="5"/>
        <v/>
      </c>
      <c r="J11" s="158" t="str">
        <f>IFERROR(SMALL(I$2:I$100,ROWS($E$2:I11)),"")</f>
        <v/>
      </c>
      <c r="K11" s="158" t="str">
        <f t="shared" si="0"/>
        <v/>
      </c>
      <c r="M11" s="177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57">
        <f>ROWS(A$2:$B12)</f>
        <v>11</v>
      </c>
      <c r="D12" s="169"/>
      <c r="F12" s="158" t="str">
        <f t="shared" si="4"/>
        <v>//</v>
      </c>
      <c r="G12" s="157">
        <f>ROWS($B$2:G12)</f>
        <v>11</v>
      </c>
      <c r="H12" s="175"/>
      <c r="I12" s="158" t="str">
        <f t="shared" si="5"/>
        <v/>
      </c>
      <c r="J12" s="158" t="str">
        <f>IFERROR(SMALL(I$2:I$100,ROWS($E$2:I12)),"")</f>
        <v/>
      </c>
      <c r="K12" s="158" t="str">
        <f t="shared" si="0"/>
        <v/>
      </c>
      <c r="M12" s="177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57">
        <f>ROWS(A$2:$B13)</f>
        <v>12</v>
      </c>
      <c r="F13" s="158" t="str">
        <f t="shared" si="4"/>
        <v>//</v>
      </c>
      <c r="G13" s="157">
        <f>ROWS($B$2:G13)</f>
        <v>12</v>
      </c>
      <c r="H13" s="175"/>
      <c r="I13" s="158" t="str">
        <f t="shared" si="5"/>
        <v/>
      </c>
      <c r="J13" s="158" t="str">
        <f>IFERROR(SMALL(I$2:I$100,ROWS($E$2:I13)),"")</f>
        <v/>
      </c>
      <c r="K13" s="158" t="str">
        <f t="shared" si="0"/>
        <v/>
      </c>
      <c r="M13" s="177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57">
        <f>ROWS(A$2:$B14)</f>
        <v>13</v>
      </c>
      <c r="F14" s="158" t="str">
        <f t="shared" si="4"/>
        <v>//</v>
      </c>
      <c r="G14" s="157">
        <f>ROWS($B$2:G14)</f>
        <v>13</v>
      </c>
      <c r="H14" s="175"/>
      <c r="I14" s="158" t="str">
        <f t="shared" si="5"/>
        <v/>
      </c>
      <c r="J14" s="158" t="str">
        <f>IFERROR(SMALL(I$2:I$100,ROWS($E$2:I14)),"")</f>
        <v/>
      </c>
      <c r="K14" s="158" t="str">
        <f t="shared" si="0"/>
        <v/>
      </c>
      <c r="M14" s="177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57">
        <f>ROWS(A$2:$B15)</f>
        <v>14</v>
      </c>
      <c r="F15" s="158" t="str">
        <f t="shared" si="4"/>
        <v>//</v>
      </c>
      <c r="G15" s="157">
        <f>ROWS($B$2:G15)</f>
        <v>14</v>
      </c>
      <c r="H15" s="175"/>
      <c r="I15" s="158" t="str">
        <f t="shared" si="5"/>
        <v/>
      </c>
      <c r="J15" s="158" t="str">
        <f>IFERROR(SMALL(I$2:I$100,ROWS($E$2:I15)),"")</f>
        <v/>
      </c>
      <c r="K15" s="158" t="str">
        <f t="shared" si="0"/>
        <v/>
      </c>
      <c r="M15" s="177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57">
        <f>ROWS(A$2:$B16)</f>
        <v>15</v>
      </c>
      <c r="F16" s="158" t="str">
        <f t="shared" si="4"/>
        <v>//</v>
      </c>
      <c r="G16" s="157">
        <f>ROWS($B$2:G16)</f>
        <v>15</v>
      </c>
      <c r="H16" s="175"/>
      <c r="I16" s="158" t="str">
        <f t="shared" si="5"/>
        <v/>
      </c>
      <c r="J16" s="158" t="str">
        <f>IFERROR(SMALL(I$2:I$100,ROWS($E$2:I16)),"")</f>
        <v/>
      </c>
      <c r="K16" s="158" t="str">
        <f t="shared" si="0"/>
        <v/>
      </c>
      <c r="M16" s="177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57">
        <f>ROWS(A$2:$B17)</f>
        <v>16</v>
      </c>
      <c r="D17" s="169"/>
      <c r="F17" s="158" t="str">
        <f t="shared" si="4"/>
        <v>//</v>
      </c>
      <c r="G17" s="157">
        <f>ROWS($B$2:G17)</f>
        <v>16</v>
      </c>
      <c r="H17" s="175"/>
      <c r="I17" s="158" t="str">
        <f t="shared" si="5"/>
        <v/>
      </c>
      <c r="J17" s="158" t="str">
        <f>IFERROR(SMALL(I$2:I$100,ROWS($E$2:I17)),"")</f>
        <v/>
      </c>
      <c r="K17" s="158" t="str">
        <f t="shared" si="0"/>
        <v/>
      </c>
      <c r="M17" s="177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57">
        <f>ROWS(A$2:$B18)</f>
        <v>17</v>
      </c>
      <c r="F18" s="158" t="str">
        <f t="shared" si="4"/>
        <v>//</v>
      </c>
      <c r="G18" s="157">
        <f>ROWS($B$2:G18)</f>
        <v>17</v>
      </c>
      <c r="H18" s="175"/>
      <c r="I18" s="158" t="str">
        <f t="shared" si="5"/>
        <v/>
      </c>
      <c r="J18" s="158" t="str">
        <f>IFERROR(SMALL(I$2:I$100,ROWS($E$2:I18)),"")</f>
        <v/>
      </c>
      <c r="K18" s="158" t="str">
        <f t="shared" si="0"/>
        <v/>
      </c>
      <c r="M18" s="177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57">
        <f>ROWS(A$2:$B19)</f>
        <v>18</v>
      </c>
      <c r="F19" s="158" t="str">
        <f t="shared" si="4"/>
        <v>//</v>
      </c>
      <c r="G19" s="157">
        <f>ROWS($B$2:G19)</f>
        <v>18</v>
      </c>
      <c r="H19" s="175"/>
      <c r="I19" s="158" t="str">
        <f t="shared" si="5"/>
        <v/>
      </c>
      <c r="J19" s="158" t="str">
        <f>IFERROR(SMALL(I$2:I$100,ROWS($E$2:I19)),"")</f>
        <v/>
      </c>
      <c r="K19" s="158" t="str">
        <f t="shared" si="0"/>
        <v/>
      </c>
      <c r="M19" s="177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57">
        <f>ROWS(A$2:$B20)</f>
        <v>19</v>
      </c>
      <c r="F20" s="158" t="str">
        <f t="shared" si="4"/>
        <v>//</v>
      </c>
      <c r="G20" s="157">
        <f>ROWS($B$2:G20)</f>
        <v>19</v>
      </c>
      <c r="H20" s="175"/>
      <c r="I20" s="158" t="str">
        <f t="shared" si="5"/>
        <v/>
      </c>
      <c r="J20" s="158" t="str">
        <f>IFERROR(SMALL(I$2:I$100,ROWS($E$2:I20)),"")</f>
        <v/>
      </c>
      <c r="K20" s="158" t="str">
        <f t="shared" si="0"/>
        <v/>
      </c>
      <c r="M20" s="177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57">
        <f>ROWS(A$2:$B21)</f>
        <v>20</v>
      </c>
      <c r="F21" s="158" t="str">
        <f t="shared" si="4"/>
        <v>//</v>
      </c>
      <c r="G21" s="157">
        <f>ROWS($B$2:G21)</f>
        <v>20</v>
      </c>
      <c r="H21" s="175"/>
      <c r="I21" s="158" t="str">
        <f t="shared" si="5"/>
        <v/>
      </c>
      <c r="J21" s="158" t="str">
        <f>IFERROR(SMALL(I$2:I$100,ROWS($E$2:I21)),"")</f>
        <v/>
      </c>
      <c r="K21" s="158" t="str">
        <f t="shared" si="0"/>
        <v/>
      </c>
      <c r="M21" s="177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57">
        <f>ROWS(A$2:$B22)</f>
        <v>21</v>
      </c>
      <c r="F22" s="158" t="str">
        <f t="shared" si="4"/>
        <v>//</v>
      </c>
      <c r="G22" s="157">
        <f>ROWS($B$2:G22)</f>
        <v>21</v>
      </c>
      <c r="H22" s="175"/>
      <c r="I22" s="158" t="str">
        <f t="shared" si="5"/>
        <v/>
      </c>
      <c r="J22" s="158" t="str">
        <f>IFERROR(SMALL(I$2:I$100,ROWS($E$2:I22)),"")</f>
        <v/>
      </c>
      <c r="K22" s="158" t="str">
        <f t="shared" si="0"/>
        <v/>
      </c>
      <c r="M22" s="177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57">
        <f>ROWS(A$2:$B23)</f>
        <v>22</v>
      </c>
      <c r="F23" s="158" t="str">
        <f t="shared" si="4"/>
        <v>//</v>
      </c>
      <c r="G23" s="157">
        <f>ROWS($B$2:G23)</f>
        <v>22</v>
      </c>
      <c r="H23" s="175"/>
      <c r="I23" s="158" t="str">
        <f t="shared" si="5"/>
        <v/>
      </c>
      <c r="J23" s="158" t="str">
        <f>IFERROR(SMALL(I$2:I$100,ROWS($E$2:I23)),"")</f>
        <v/>
      </c>
      <c r="K23" s="158" t="str">
        <f t="shared" si="0"/>
        <v/>
      </c>
      <c r="M23" s="177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57">
        <f>ROWS(A$2:$B24)</f>
        <v>23</v>
      </c>
      <c r="C24"/>
      <c r="D24"/>
      <c r="F24" s="158" t="str">
        <f t="shared" si="4"/>
        <v>//</v>
      </c>
      <c r="G24" s="157">
        <f>ROWS($B$2:G24)</f>
        <v>23</v>
      </c>
      <c r="H24" s="175"/>
      <c r="I24" s="158" t="str">
        <f t="shared" si="5"/>
        <v/>
      </c>
      <c r="J24" s="158" t="str">
        <f>IFERROR(SMALL(I$2:I$100,ROWS($E$2:I24)),"")</f>
        <v/>
      </c>
      <c r="K24" s="158" t="str">
        <f t="shared" si="0"/>
        <v/>
      </c>
      <c r="M24" s="177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57">
        <f>ROWS(A$2:$B25)</f>
        <v>24</v>
      </c>
      <c r="C25"/>
      <c r="D25"/>
      <c r="F25" s="158" t="str">
        <f t="shared" si="4"/>
        <v>//</v>
      </c>
      <c r="G25" s="157">
        <f>ROWS($B$2:G25)</f>
        <v>24</v>
      </c>
      <c r="H25" s="175"/>
      <c r="I25" s="158" t="str">
        <f t="shared" si="5"/>
        <v/>
      </c>
      <c r="J25" s="158" t="str">
        <f>IFERROR(SMALL(I$2:I$100,ROWS($E$2:I25)),"")</f>
        <v/>
      </c>
      <c r="K25" s="158" t="str">
        <f t="shared" si="0"/>
        <v/>
      </c>
      <c r="M25" s="177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57">
        <f>ROWS(A$2:$B26)</f>
        <v>25</v>
      </c>
      <c r="B26"/>
      <c r="C26"/>
      <c r="D26"/>
      <c r="E26"/>
      <c r="F26" s="158" t="str">
        <f t="shared" si="4"/>
        <v>//</v>
      </c>
      <c r="G26" s="157">
        <f>ROWS($B$2:G26)</f>
        <v>25</v>
      </c>
      <c r="H26" s="175"/>
      <c r="I26" s="158" t="str">
        <f t="shared" si="5"/>
        <v/>
      </c>
      <c r="J26" s="158" t="str">
        <f>IFERROR(SMALL(I$2:I$100,ROWS($E$2:I26)),"")</f>
        <v/>
      </c>
      <c r="K26" s="158" t="str">
        <f t="shared" si="0"/>
        <v/>
      </c>
      <c r="M26" s="177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57">
        <f>ROWS(A$2:$B27)</f>
        <v>26</v>
      </c>
      <c r="B27"/>
      <c r="C27"/>
      <c r="D27"/>
      <c r="E27"/>
      <c r="F27" s="158" t="str">
        <f t="shared" si="4"/>
        <v>//</v>
      </c>
      <c r="G27" s="157">
        <f>ROWS($B$2:G27)</f>
        <v>26</v>
      </c>
      <c r="H27" s="175"/>
      <c r="I27" s="158" t="str">
        <f t="shared" si="5"/>
        <v/>
      </c>
      <c r="J27" s="158" t="str">
        <f>IFERROR(SMALL(I$2:I$100,ROWS($E$2:I27)),"")</f>
        <v/>
      </c>
      <c r="K27" s="158" t="str">
        <f t="shared" si="0"/>
        <v/>
      </c>
      <c r="M27" s="177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57">
        <f>ROWS(A$2:$B28)</f>
        <v>27</v>
      </c>
      <c r="B28"/>
      <c r="C28"/>
      <c r="D28"/>
      <c r="E28"/>
      <c r="F28" s="158" t="str">
        <f t="shared" si="4"/>
        <v>//</v>
      </c>
      <c r="G28" s="157">
        <f>ROWS($B$2:G28)</f>
        <v>27</v>
      </c>
      <c r="H28" s="175"/>
      <c r="I28" s="158" t="str">
        <f t="shared" si="5"/>
        <v/>
      </c>
      <c r="J28" s="158" t="str">
        <f>IFERROR(SMALL(I$2:I$100,ROWS($E$2:I28)),"")</f>
        <v/>
      </c>
      <c r="K28" s="158" t="str">
        <f t="shared" si="0"/>
        <v/>
      </c>
      <c r="M28" s="177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57">
        <f>ROWS(A$2:$B29)</f>
        <v>28</v>
      </c>
      <c r="B29"/>
      <c r="C29"/>
      <c r="D29"/>
      <c r="E29"/>
      <c r="F29" s="158" t="str">
        <f t="shared" si="4"/>
        <v>//</v>
      </c>
      <c r="G29" s="157">
        <f>ROWS($B$2:G29)</f>
        <v>28</v>
      </c>
      <c r="H29" s="175"/>
      <c r="I29" s="158" t="str">
        <f t="shared" si="5"/>
        <v/>
      </c>
      <c r="J29" s="158" t="str">
        <f>IFERROR(SMALL(I$2:I$100,ROWS($E$2:I29)),"")</f>
        <v/>
      </c>
      <c r="K29" s="158" t="str">
        <f t="shared" si="0"/>
        <v/>
      </c>
      <c r="M29" s="177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57">
        <f>ROWS(A$2:$B30)</f>
        <v>29</v>
      </c>
      <c r="B30"/>
      <c r="C30"/>
      <c r="D30"/>
      <c r="E30"/>
      <c r="F30" s="158" t="str">
        <f t="shared" si="4"/>
        <v>//</v>
      </c>
      <c r="G30" s="157">
        <f>ROWS($B$2:G30)</f>
        <v>29</v>
      </c>
      <c r="H30" s="175"/>
      <c r="I30" s="158" t="str">
        <f t="shared" si="5"/>
        <v/>
      </c>
      <c r="J30" s="158" t="str">
        <f>IFERROR(SMALL(I$2:I$100,ROWS($E$2:I30)),"")</f>
        <v/>
      </c>
      <c r="K30" s="158" t="str">
        <f t="shared" si="0"/>
        <v/>
      </c>
      <c r="M30" s="177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57">
        <f>ROWS(A$2:$B31)</f>
        <v>30</v>
      </c>
      <c r="B31"/>
      <c r="C31"/>
      <c r="D31"/>
      <c r="E31"/>
      <c r="F31" s="158" t="str">
        <f t="shared" si="4"/>
        <v>//</v>
      </c>
      <c r="G31" s="157">
        <f>ROWS($B$2:G31)</f>
        <v>30</v>
      </c>
      <c r="H31" s="175"/>
      <c r="I31" s="158" t="str">
        <f t="shared" si="5"/>
        <v/>
      </c>
      <c r="J31" s="158" t="str">
        <f>IFERROR(SMALL(I$2:I$100,ROWS($E$2:I31)),"")</f>
        <v/>
      </c>
      <c r="K31" s="158" t="str">
        <f t="shared" si="0"/>
        <v/>
      </c>
      <c r="M31" s="177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57">
        <f>ROWS(A$2:$B32)</f>
        <v>31</v>
      </c>
      <c r="B32"/>
      <c r="C32"/>
      <c r="D32"/>
      <c r="E32"/>
      <c r="F32" s="158" t="str">
        <f t="shared" si="4"/>
        <v>//</v>
      </c>
      <c r="G32" s="157">
        <f>ROWS($B$2:G32)</f>
        <v>31</v>
      </c>
      <c r="H32" s="175"/>
      <c r="I32" s="158" t="str">
        <f t="shared" si="5"/>
        <v/>
      </c>
      <c r="J32" s="158" t="str">
        <f>IFERROR(SMALL(I$2:I$100,ROWS($E$2:I32)),"")</f>
        <v/>
      </c>
      <c r="K32" s="158" t="str">
        <f t="shared" si="0"/>
        <v/>
      </c>
      <c r="M32" s="177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57">
        <f>ROWS(A$2:$B33)</f>
        <v>32</v>
      </c>
      <c r="B33"/>
      <c r="C33"/>
      <c r="D33"/>
      <c r="E33"/>
      <c r="F33" s="158" t="str">
        <f t="shared" si="4"/>
        <v>//</v>
      </c>
      <c r="G33" s="157">
        <f>ROWS($B$2:G33)</f>
        <v>32</v>
      </c>
      <c r="H33" s="175"/>
      <c r="I33" s="158" t="str">
        <f t="shared" si="5"/>
        <v/>
      </c>
      <c r="J33" s="158" t="str">
        <f>IFERROR(SMALL(I$2:I$100,ROWS($E$2:I33)),"")</f>
        <v/>
      </c>
      <c r="K33" s="158" t="str">
        <f t="shared" si="0"/>
        <v/>
      </c>
      <c r="M33" s="177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57">
        <f>ROWS(A$2:$B34)</f>
        <v>33</v>
      </c>
      <c r="B34"/>
      <c r="C34"/>
      <c r="D34"/>
      <c r="E34"/>
      <c r="F34" s="158" t="str">
        <f t="shared" si="4"/>
        <v>//</v>
      </c>
      <c r="G34" s="157">
        <f>ROWS($B$2:G34)</f>
        <v>33</v>
      </c>
      <c r="H34" s="175"/>
      <c r="I34" s="158" t="str">
        <f t="shared" si="5"/>
        <v/>
      </c>
      <c r="J34" s="158" t="str">
        <f>IFERROR(SMALL(I$2:I$100,ROWS($E$2:I34)),"")</f>
        <v/>
      </c>
      <c r="K34" s="158" t="str">
        <f t="shared" si="0"/>
        <v/>
      </c>
      <c r="M34" s="177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57">
        <f>ROWS(A$2:$B35)</f>
        <v>34</v>
      </c>
      <c r="B35"/>
      <c r="C35"/>
      <c r="D35"/>
      <c r="E35"/>
      <c r="F35" s="158" t="str">
        <f t="shared" si="4"/>
        <v>//</v>
      </c>
      <c r="G35" s="157">
        <f>ROWS($B$2:G35)</f>
        <v>34</v>
      </c>
      <c r="H35" s="175"/>
      <c r="I35" s="158" t="str">
        <f t="shared" si="5"/>
        <v/>
      </c>
      <c r="J35" s="158" t="str">
        <f>IFERROR(SMALL(I$2:I$100,ROWS($E$2:I35)),"")</f>
        <v/>
      </c>
      <c r="K35" s="158" t="str">
        <f t="shared" si="0"/>
        <v/>
      </c>
      <c r="M35" s="177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57">
        <f>ROWS(A$2:$B36)</f>
        <v>35</v>
      </c>
      <c r="B36"/>
      <c r="C36"/>
      <c r="D36"/>
      <c r="E36"/>
      <c r="F36" s="158" t="str">
        <f t="shared" si="4"/>
        <v>//</v>
      </c>
      <c r="G36" s="157">
        <f>ROWS($B$2:G36)</f>
        <v>35</v>
      </c>
      <c r="H36" s="175"/>
      <c r="I36" s="158" t="str">
        <f t="shared" si="5"/>
        <v/>
      </c>
      <c r="J36" s="158" t="str">
        <f>IFERROR(SMALL(I$2:I$100,ROWS($E$2:I36)),"")</f>
        <v/>
      </c>
      <c r="K36" s="158" t="str">
        <f t="shared" si="0"/>
        <v/>
      </c>
      <c r="M36" s="177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57">
        <f>ROWS(A$2:$B37)</f>
        <v>36</v>
      </c>
      <c r="B37"/>
      <c r="C37"/>
      <c r="D37"/>
      <c r="E37"/>
      <c r="F37" s="158" t="str">
        <f t="shared" si="4"/>
        <v>//</v>
      </c>
      <c r="G37" s="157">
        <f>ROWS($B$2:G37)</f>
        <v>36</v>
      </c>
      <c r="H37" s="175"/>
      <c r="I37" s="158" t="str">
        <f t="shared" si="5"/>
        <v/>
      </c>
      <c r="J37" s="158" t="str">
        <f>IFERROR(SMALL(I$2:I$100,ROWS($E$2:I37)),"")</f>
        <v/>
      </c>
      <c r="K37" s="158" t="str">
        <f t="shared" si="0"/>
        <v/>
      </c>
      <c r="M37" s="177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57">
        <f>ROWS(A$2:$B38)</f>
        <v>37</v>
      </c>
      <c r="B38"/>
      <c r="C38"/>
      <c r="D38"/>
      <c r="E38"/>
      <c r="F38" s="158" t="str">
        <f t="shared" si="4"/>
        <v>//</v>
      </c>
      <c r="G38" s="157">
        <f>ROWS($B$2:G38)</f>
        <v>37</v>
      </c>
      <c r="H38" s="175"/>
      <c r="I38" s="158" t="str">
        <f t="shared" si="5"/>
        <v/>
      </c>
      <c r="J38" s="158" t="str">
        <f>IFERROR(SMALL(I$2:I$100,ROWS($E$2:I38)),"")</f>
        <v/>
      </c>
      <c r="K38" s="158" t="str">
        <f t="shared" si="0"/>
        <v/>
      </c>
      <c r="M38" s="177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57">
        <f>ROWS(A$2:$B39)</f>
        <v>38</v>
      </c>
      <c r="B39"/>
      <c r="C39"/>
      <c r="D39"/>
      <c r="E39"/>
      <c r="F39" s="158" t="str">
        <f t="shared" si="4"/>
        <v>//</v>
      </c>
      <c r="G39" s="157">
        <f>ROWS($B$2:G39)</f>
        <v>38</v>
      </c>
      <c r="H39" s="175"/>
      <c r="I39" s="158" t="str">
        <f t="shared" si="5"/>
        <v/>
      </c>
      <c r="J39" s="158" t="str">
        <f>IFERROR(SMALL(I$2:I$100,ROWS($E$2:I39)),"")</f>
        <v/>
      </c>
      <c r="K39" s="158" t="str">
        <f t="shared" si="0"/>
        <v/>
      </c>
      <c r="M39" s="177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57">
        <f>ROWS(A$2:$B40)</f>
        <v>39</v>
      </c>
      <c r="B40"/>
      <c r="C40"/>
      <c r="D40"/>
      <c r="E40"/>
      <c r="F40" s="158" t="str">
        <f t="shared" si="4"/>
        <v>//</v>
      </c>
      <c r="G40" s="157">
        <f>ROWS($B$2:G40)</f>
        <v>39</v>
      </c>
      <c r="H40" s="175"/>
      <c r="I40" s="158" t="str">
        <f t="shared" si="5"/>
        <v/>
      </c>
      <c r="J40" s="158" t="str">
        <f>IFERROR(SMALL(I$2:I$100,ROWS($E$2:I40)),"")</f>
        <v/>
      </c>
      <c r="K40" s="158" t="str">
        <f t="shared" si="0"/>
        <v/>
      </c>
      <c r="M40" s="177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57">
        <f>ROWS(A$2:$B41)</f>
        <v>40</v>
      </c>
      <c r="B41"/>
      <c r="C41"/>
      <c r="D41"/>
      <c r="E41"/>
      <c r="F41" s="158" t="str">
        <f t="shared" si="4"/>
        <v>//</v>
      </c>
      <c r="G41" s="157">
        <f>ROWS($B$2:G41)</f>
        <v>40</v>
      </c>
      <c r="H41" s="175"/>
      <c r="I41" s="158" t="str">
        <f t="shared" si="5"/>
        <v/>
      </c>
      <c r="J41" s="158" t="str">
        <f>IFERROR(SMALL(I$2:I$100,ROWS($E$2:I41)),"")</f>
        <v/>
      </c>
      <c r="K41" s="158" t="str">
        <f t="shared" si="0"/>
        <v/>
      </c>
      <c r="M41" s="177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57">
        <f>ROWS(A$2:$B42)</f>
        <v>41</v>
      </c>
      <c r="B42"/>
      <c r="C42"/>
      <c r="D42"/>
      <c r="E42"/>
      <c r="F42" s="158" t="str">
        <f t="shared" si="4"/>
        <v>//</v>
      </c>
      <c r="G42" s="157">
        <f>ROWS($B$2:G42)</f>
        <v>41</v>
      </c>
      <c r="H42" s="175"/>
      <c r="I42" s="158" t="str">
        <f t="shared" si="5"/>
        <v/>
      </c>
      <c r="J42" s="158" t="str">
        <f>IFERROR(SMALL(I$2:I$100,ROWS($E$2:I42)),"")</f>
        <v/>
      </c>
      <c r="K42" s="158" t="str">
        <f t="shared" si="0"/>
        <v/>
      </c>
      <c r="M42" s="177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57">
        <f>ROWS(A$2:$B43)</f>
        <v>42</v>
      </c>
      <c r="B43"/>
      <c r="C43"/>
      <c r="D43"/>
      <c r="E43"/>
      <c r="F43" s="158" t="str">
        <f t="shared" si="4"/>
        <v>//</v>
      </c>
      <c r="G43" s="157">
        <f>ROWS($B$2:G43)</f>
        <v>42</v>
      </c>
      <c r="H43" s="175"/>
      <c r="I43" s="158" t="str">
        <f t="shared" si="5"/>
        <v/>
      </c>
      <c r="J43" s="158" t="str">
        <f>IFERROR(SMALL(I$2:I$100,ROWS($E$2:I43)),"")</f>
        <v/>
      </c>
      <c r="K43" s="158" t="str">
        <f t="shared" si="0"/>
        <v/>
      </c>
      <c r="M43" s="177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57">
        <f>ROWS(A$2:$B44)</f>
        <v>43</v>
      </c>
      <c r="B44"/>
      <c r="C44"/>
      <c r="D44"/>
      <c r="E44"/>
      <c r="F44" s="158" t="str">
        <f t="shared" si="4"/>
        <v>//</v>
      </c>
      <c r="G44" s="157">
        <f>ROWS($B$2:G44)</f>
        <v>43</v>
      </c>
      <c r="H44" s="175"/>
      <c r="I44" s="158" t="str">
        <f t="shared" si="5"/>
        <v/>
      </c>
      <c r="J44" s="158" t="str">
        <f>IFERROR(SMALL(I$2:I$100,ROWS($E$2:I44)),"")</f>
        <v/>
      </c>
      <c r="K44" s="158" t="str">
        <f t="shared" si="0"/>
        <v/>
      </c>
      <c r="M44" s="177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57">
        <f>ROWS(A$2:$B45)</f>
        <v>44</v>
      </c>
      <c r="B45"/>
      <c r="C45"/>
      <c r="D45"/>
      <c r="E45"/>
      <c r="F45" s="158" t="str">
        <f t="shared" si="4"/>
        <v>//</v>
      </c>
      <c r="G45" s="157">
        <f>ROWS($B$2:G45)</f>
        <v>44</v>
      </c>
      <c r="H45" s="175"/>
      <c r="I45" s="158" t="str">
        <f t="shared" si="5"/>
        <v/>
      </c>
      <c r="J45" s="158" t="str">
        <f>IFERROR(SMALL(I$2:I$100,ROWS($E$2:I45)),"")</f>
        <v/>
      </c>
      <c r="K45" s="158" t="str">
        <f t="shared" si="0"/>
        <v/>
      </c>
      <c r="M45" s="177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57">
        <f>ROWS(A$2:$B46)</f>
        <v>45</v>
      </c>
      <c r="B46"/>
      <c r="C46"/>
      <c r="D46"/>
      <c r="E46"/>
      <c r="F46" s="158" t="str">
        <f t="shared" si="4"/>
        <v>//</v>
      </c>
      <c r="G46" s="157">
        <f>ROWS($B$2:G46)</f>
        <v>45</v>
      </c>
      <c r="H46" s="175"/>
      <c r="I46" s="158" t="str">
        <f t="shared" si="5"/>
        <v/>
      </c>
      <c r="J46" s="158" t="str">
        <f>IFERROR(SMALL(I$2:I$100,ROWS($E$2:I46)),"")</f>
        <v/>
      </c>
      <c r="K46" s="158" t="str">
        <f t="shared" si="0"/>
        <v/>
      </c>
      <c r="M46" s="177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57">
        <f>ROWS(A$2:$B47)</f>
        <v>46</v>
      </c>
      <c r="B47"/>
      <c r="C47"/>
      <c r="D47"/>
      <c r="E47"/>
      <c r="F47" s="158" t="str">
        <f t="shared" si="4"/>
        <v>//</v>
      </c>
      <c r="G47" s="157">
        <f>ROWS($B$2:G47)</f>
        <v>46</v>
      </c>
      <c r="H47" s="175"/>
      <c r="I47" s="158" t="str">
        <f t="shared" si="5"/>
        <v/>
      </c>
      <c r="J47" s="158" t="str">
        <f>IFERROR(SMALL(I$2:I$100,ROWS($E$2:I47)),"")</f>
        <v/>
      </c>
      <c r="K47" s="158" t="str">
        <f t="shared" si="0"/>
        <v/>
      </c>
      <c r="M47" s="177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57">
        <f>ROWS(A$2:$B48)</f>
        <v>47</v>
      </c>
      <c r="B48"/>
      <c r="C48"/>
      <c r="D48"/>
      <c r="E48"/>
      <c r="F48" s="158" t="str">
        <f t="shared" si="4"/>
        <v>//</v>
      </c>
      <c r="G48" s="157">
        <f>ROWS($B$2:G48)</f>
        <v>47</v>
      </c>
      <c r="H48" s="175"/>
      <c r="I48" s="158" t="str">
        <f t="shared" si="5"/>
        <v/>
      </c>
      <c r="J48" s="158" t="str">
        <f>IFERROR(SMALL(I$2:I$100,ROWS($E$2:I48)),"")</f>
        <v/>
      </c>
      <c r="K48" s="158" t="str">
        <f t="shared" si="0"/>
        <v/>
      </c>
      <c r="M48" s="177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57">
        <f>ROWS(A$2:$B49)</f>
        <v>48</v>
      </c>
      <c r="B49"/>
      <c r="C49"/>
      <c r="D49"/>
      <c r="E49"/>
      <c r="F49" s="158" t="str">
        <f t="shared" si="4"/>
        <v>//</v>
      </c>
      <c r="G49" s="157">
        <f>ROWS($B$2:G49)</f>
        <v>48</v>
      </c>
      <c r="H49" s="175"/>
      <c r="I49" s="158" t="str">
        <f t="shared" si="5"/>
        <v/>
      </c>
      <c r="J49" s="158" t="str">
        <f>IFERROR(SMALL(I$2:I$100,ROWS($E$2:I49)),"")</f>
        <v/>
      </c>
      <c r="K49" s="158" t="str">
        <f t="shared" si="0"/>
        <v/>
      </c>
      <c r="M49" s="177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57">
        <f>ROWS(A$2:$B50)</f>
        <v>49</v>
      </c>
      <c r="B50"/>
      <c r="C50"/>
      <c r="D50"/>
      <c r="E50"/>
      <c r="F50" s="158" t="str">
        <f t="shared" si="4"/>
        <v>//</v>
      </c>
      <c r="G50" s="157">
        <f>ROWS($B$2:G50)</f>
        <v>49</v>
      </c>
      <c r="H50" s="175"/>
      <c r="I50" s="158" t="str">
        <f t="shared" si="5"/>
        <v/>
      </c>
      <c r="J50" s="158" t="str">
        <f>IFERROR(SMALL(I$2:I$100,ROWS($E$2:I50)),"")</f>
        <v/>
      </c>
      <c r="K50" s="158" t="str">
        <f t="shared" si="0"/>
        <v/>
      </c>
      <c r="M50" s="177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57">
        <f>ROWS(A$2:$B51)</f>
        <v>50</v>
      </c>
      <c r="B51"/>
      <c r="C51"/>
      <c r="D51"/>
      <c r="E51"/>
      <c r="F51" s="158" t="str">
        <f t="shared" si="4"/>
        <v>//</v>
      </c>
      <c r="G51" s="157">
        <f>ROWS($B$2:G51)</f>
        <v>50</v>
      </c>
      <c r="H51" s="175"/>
      <c r="I51" s="158" t="str">
        <f t="shared" si="5"/>
        <v/>
      </c>
      <c r="J51" s="158" t="str">
        <f>IFERROR(SMALL(I$2:I$100,ROWS($E$2:I51)),"")</f>
        <v/>
      </c>
      <c r="K51" s="158" t="str">
        <f t="shared" si="0"/>
        <v/>
      </c>
      <c r="M51" s="177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57">
        <f>ROWS(A$2:$B52)</f>
        <v>51</v>
      </c>
      <c r="B52"/>
      <c r="C52"/>
      <c r="D52"/>
      <c r="E52"/>
      <c r="F52" s="158" t="str">
        <f t="shared" si="4"/>
        <v>//</v>
      </c>
      <c r="G52" s="157">
        <f>ROWS($B$2:G52)</f>
        <v>51</v>
      </c>
      <c r="H52" s="175"/>
      <c r="I52" s="158" t="str">
        <f t="shared" si="5"/>
        <v/>
      </c>
      <c r="J52" s="158" t="str">
        <f>IFERROR(SMALL(I$2:I$100,ROWS($E$2:I52)),"")</f>
        <v/>
      </c>
      <c r="K52" s="158" t="str">
        <f t="shared" si="0"/>
        <v/>
      </c>
      <c r="M52" s="177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57">
        <f>ROWS(A$2:$B53)</f>
        <v>52</v>
      </c>
      <c r="B53"/>
      <c r="C53"/>
      <c r="D53"/>
      <c r="E53"/>
      <c r="F53" s="158" t="str">
        <f t="shared" si="4"/>
        <v>//</v>
      </c>
      <c r="G53" s="157">
        <f>ROWS($B$2:G53)</f>
        <v>52</v>
      </c>
      <c r="H53" s="175"/>
      <c r="I53" s="158" t="str">
        <f t="shared" si="5"/>
        <v/>
      </c>
      <c r="J53" s="158" t="str">
        <f>IFERROR(SMALL(I$2:I$100,ROWS($E$2:I53)),"")</f>
        <v/>
      </c>
      <c r="K53" s="158" t="str">
        <f t="shared" si="0"/>
        <v/>
      </c>
      <c r="M53" s="177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57">
        <f>ROWS(A$2:$B54)</f>
        <v>53</v>
      </c>
      <c r="B54"/>
      <c r="C54"/>
      <c r="D54"/>
      <c r="E54"/>
      <c r="F54" s="158" t="str">
        <f t="shared" si="4"/>
        <v>//</v>
      </c>
      <c r="G54" s="157">
        <f>ROWS($B$2:G54)</f>
        <v>53</v>
      </c>
      <c r="H54" s="175"/>
      <c r="I54" s="158" t="str">
        <f t="shared" si="5"/>
        <v/>
      </c>
      <c r="J54" s="158" t="str">
        <f>IFERROR(SMALL(I$2:I$100,ROWS($E$2:I54)),"")</f>
        <v/>
      </c>
      <c r="K54" s="158" t="str">
        <f t="shared" si="0"/>
        <v/>
      </c>
      <c r="M54" s="177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57">
        <f>ROWS(A$2:$B55)</f>
        <v>54</v>
      </c>
      <c r="B55"/>
      <c r="C55"/>
      <c r="D55"/>
      <c r="E55"/>
      <c r="F55" s="158" t="str">
        <f t="shared" si="4"/>
        <v>//</v>
      </c>
      <c r="G55" s="157">
        <f>ROWS($B$2:G55)</f>
        <v>54</v>
      </c>
      <c r="H55" s="175"/>
      <c r="I55" s="158" t="str">
        <f t="shared" si="5"/>
        <v/>
      </c>
      <c r="J55" s="158" t="str">
        <f>IFERROR(SMALL(I$2:I$100,ROWS($E$2:I55)),"")</f>
        <v/>
      </c>
      <c r="K55" s="158" t="str">
        <f t="shared" si="0"/>
        <v/>
      </c>
      <c r="M55" s="177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57">
        <f>ROWS(A$2:$B56)</f>
        <v>55</v>
      </c>
      <c r="B56"/>
      <c r="C56"/>
      <c r="D56"/>
      <c r="E56"/>
      <c r="F56" s="158" t="str">
        <f t="shared" si="4"/>
        <v>//</v>
      </c>
      <c r="G56" s="157">
        <f>ROWS($B$2:G56)</f>
        <v>55</v>
      </c>
      <c r="H56" s="175"/>
      <c r="I56" s="158" t="str">
        <f t="shared" si="5"/>
        <v/>
      </c>
      <c r="J56" s="158" t="str">
        <f>IFERROR(SMALL(I$2:I$100,ROWS($E$2:I56)),"")</f>
        <v/>
      </c>
      <c r="K56" s="158" t="str">
        <f t="shared" si="0"/>
        <v/>
      </c>
      <c r="M56" s="177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57">
        <f>ROWS(A$2:$B57)</f>
        <v>56</v>
      </c>
      <c r="B57"/>
      <c r="C57"/>
      <c r="D57"/>
      <c r="E57"/>
      <c r="F57" s="158" t="str">
        <f t="shared" si="4"/>
        <v>//</v>
      </c>
      <c r="G57" s="157">
        <f>ROWS($B$2:G57)</f>
        <v>56</v>
      </c>
      <c r="H57" s="175"/>
      <c r="I57" s="158" t="str">
        <f t="shared" si="5"/>
        <v/>
      </c>
      <c r="J57" s="158" t="str">
        <f>IFERROR(SMALL(I$2:I$100,ROWS($E$2:I57)),"")</f>
        <v/>
      </c>
      <c r="K57" s="158" t="str">
        <f t="shared" si="0"/>
        <v/>
      </c>
      <c r="M57" s="177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57">
        <f>ROWS(A$2:$B58)</f>
        <v>57</v>
      </c>
      <c r="B58"/>
      <c r="C58"/>
      <c r="D58"/>
      <c r="E58"/>
      <c r="F58" s="158" t="str">
        <f t="shared" si="4"/>
        <v>//</v>
      </c>
      <c r="G58" s="157">
        <f>ROWS($B$2:G58)</f>
        <v>57</v>
      </c>
      <c r="H58" s="175"/>
      <c r="I58" s="158" t="str">
        <f t="shared" si="5"/>
        <v/>
      </c>
      <c r="J58" s="158" t="str">
        <f>IFERROR(SMALL(I$2:I$100,ROWS($E$2:I58)),"")</f>
        <v/>
      </c>
      <c r="K58" s="158" t="str">
        <f t="shared" si="0"/>
        <v/>
      </c>
      <c r="M58" s="177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57">
        <f>ROWS(A$2:$B59)</f>
        <v>58</v>
      </c>
      <c r="B59"/>
      <c r="C59"/>
      <c r="D59"/>
      <c r="E59"/>
      <c r="F59" s="158" t="str">
        <f t="shared" si="4"/>
        <v>//</v>
      </c>
      <c r="G59" s="157">
        <f>ROWS($B$2:G59)</f>
        <v>58</v>
      </c>
      <c r="H59" s="175"/>
      <c r="I59" s="158" t="str">
        <f t="shared" si="5"/>
        <v/>
      </c>
      <c r="J59" s="158" t="str">
        <f>IFERROR(SMALL(I$2:I$100,ROWS($E$2:I59)),"")</f>
        <v/>
      </c>
      <c r="K59" s="158" t="str">
        <f t="shared" si="0"/>
        <v/>
      </c>
      <c r="M59" s="177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57">
        <f>ROWS(A$2:$B60)</f>
        <v>59</v>
      </c>
      <c r="B60"/>
      <c r="C60"/>
      <c r="D60"/>
      <c r="E60"/>
      <c r="F60" s="158" t="str">
        <f t="shared" si="4"/>
        <v>//</v>
      </c>
      <c r="G60" s="157">
        <f>ROWS($B$2:G60)</f>
        <v>59</v>
      </c>
      <c r="H60" s="175"/>
      <c r="I60" s="158" t="str">
        <f t="shared" si="5"/>
        <v/>
      </c>
      <c r="J60" s="158" t="str">
        <f>IFERROR(SMALL(I$2:I$100,ROWS($E$2:I60)),"")</f>
        <v/>
      </c>
      <c r="K60" s="158" t="str">
        <f t="shared" si="0"/>
        <v/>
      </c>
      <c r="M60" s="177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57">
        <f>ROWS(A$2:$B61)</f>
        <v>60</v>
      </c>
      <c r="B61"/>
      <c r="C61"/>
      <c r="D61"/>
      <c r="E61"/>
      <c r="F61" s="158" t="str">
        <f t="shared" si="4"/>
        <v>//</v>
      </c>
      <c r="G61" s="157">
        <f>ROWS($B$2:G61)</f>
        <v>60</v>
      </c>
      <c r="H61" s="175"/>
      <c r="I61" s="158" t="str">
        <f t="shared" si="5"/>
        <v/>
      </c>
      <c r="J61" s="158" t="str">
        <f>IFERROR(SMALL(I$2:I$100,ROWS($E$2:I61)),"")</f>
        <v/>
      </c>
      <c r="K61" s="158" t="str">
        <f t="shared" si="0"/>
        <v/>
      </c>
      <c r="M61" s="177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57">
        <f>ROWS(A$2:$B62)</f>
        <v>61</v>
      </c>
      <c r="B62"/>
      <c r="C62"/>
      <c r="D62"/>
      <c r="E62"/>
      <c r="F62" s="158" t="str">
        <f t="shared" si="4"/>
        <v>//</v>
      </c>
      <c r="G62" s="157">
        <f>ROWS($B$2:G62)</f>
        <v>61</v>
      </c>
      <c r="H62" s="175"/>
      <c r="I62" s="158" t="str">
        <f t="shared" si="5"/>
        <v/>
      </c>
      <c r="J62" s="158" t="str">
        <f>IFERROR(SMALL(I$2:I$100,ROWS($E$2:I62)),"")</f>
        <v/>
      </c>
      <c r="K62" s="158" t="str">
        <f t="shared" si="0"/>
        <v/>
      </c>
      <c r="M62" s="177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57">
        <f>ROWS(A$2:$B63)</f>
        <v>62</v>
      </c>
      <c r="B63"/>
      <c r="C63"/>
      <c r="D63"/>
      <c r="E63"/>
      <c r="F63" s="158" t="str">
        <f t="shared" si="4"/>
        <v>//</v>
      </c>
      <c r="G63" s="157">
        <f>ROWS($B$2:G63)</f>
        <v>62</v>
      </c>
      <c r="H63" s="175"/>
      <c r="I63" s="158" t="str">
        <f t="shared" si="5"/>
        <v/>
      </c>
      <c r="J63" s="158" t="str">
        <f>IFERROR(SMALL(I$2:I$100,ROWS($E$2:I63)),"")</f>
        <v/>
      </c>
      <c r="K63" s="158" t="str">
        <f t="shared" si="0"/>
        <v/>
      </c>
      <c r="M63" s="177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57">
        <f>ROWS(A$2:$B64)</f>
        <v>63</v>
      </c>
      <c r="B64"/>
      <c r="C64"/>
      <c r="D64"/>
      <c r="E64"/>
      <c r="F64" s="158" t="str">
        <f t="shared" si="4"/>
        <v>//</v>
      </c>
      <c r="G64" s="157">
        <f>ROWS($B$2:G64)</f>
        <v>63</v>
      </c>
      <c r="H64" s="175"/>
      <c r="I64" s="158" t="str">
        <f t="shared" si="5"/>
        <v/>
      </c>
      <c r="J64" s="158" t="str">
        <f>IFERROR(SMALL(I$2:I$100,ROWS($E$2:I64)),"")</f>
        <v/>
      </c>
      <c r="K64" s="158" t="str">
        <f t="shared" si="0"/>
        <v/>
      </c>
      <c r="M64" s="177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57">
        <f>ROWS(A$2:$B65)</f>
        <v>64</v>
      </c>
      <c r="B65"/>
      <c r="C65"/>
      <c r="D65"/>
      <c r="E65"/>
      <c r="F65" s="158" t="str">
        <f t="shared" si="4"/>
        <v>//</v>
      </c>
      <c r="G65" s="157">
        <f>ROWS($B$2:G65)</f>
        <v>64</v>
      </c>
      <c r="H65" s="175"/>
      <c r="I65" s="158" t="str">
        <f t="shared" si="5"/>
        <v/>
      </c>
      <c r="J65" s="158" t="str">
        <f>IFERROR(SMALL(I$2:I$100,ROWS($E$2:I65)),"")</f>
        <v/>
      </c>
      <c r="K65" s="158" t="str">
        <f t="shared" si="0"/>
        <v/>
      </c>
      <c r="M65" s="177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57">
        <f>ROWS(A$2:$B66)</f>
        <v>65</v>
      </c>
      <c r="B66"/>
      <c r="C66"/>
      <c r="D66"/>
      <c r="E66"/>
      <c r="F66" s="158" t="str">
        <f t="shared" si="4"/>
        <v>//</v>
      </c>
      <c r="G66" s="157">
        <f>ROWS($B$2:G66)</f>
        <v>65</v>
      </c>
      <c r="H66" s="175"/>
      <c r="I66" s="158" t="str">
        <f t="shared" si="5"/>
        <v/>
      </c>
      <c r="J66" s="158" t="str">
        <f>IFERROR(SMALL(I$2:I$100,ROWS($E$2:I66)),"")</f>
        <v/>
      </c>
      <c r="K66" s="158" t="str">
        <f t="shared" ref="K66:K100" si="12">IFERROR(VLOOKUP(J66,A:B,2,0),IF(J65&lt;&gt;"","&lt;Neu&gt;",""))</f>
        <v/>
      </c>
      <c r="M66" s="177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57">
        <f>ROWS(A$2:$B67)</f>
        <v>66</v>
      </c>
      <c r="B67"/>
      <c r="C67"/>
      <c r="D67"/>
      <c r="E67"/>
      <c r="F67" s="158" t="str">
        <f t="shared" ref="F67:F100" si="16">B67&amp;"/"&amp;C67&amp;"/"&amp;D67</f>
        <v>//</v>
      </c>
      <c r="G67" s="157">
        <f>ROWS($B$2:G67)</f>
        <v>66</v>
      </c>
      <c r="H67" s="175"/>
      <c r="I67" s="158" t="str">
        <f t="shared" ref="I67:I100" si="17">IF(B67=B66,"",IF(LEN(B67)&lt;1,"",A67))</f>
        <v/>
      </c>
      <c r="J67" s="158" t="str">
        <f>IFERROR(SMALL(I$2:I$100,ROWS($E$2:I67)),"")</f>
        <v/>
      </c>
      <c r="K67" s="158" t="str">
        <f t="shared" si="12"/>
        <v/>
      </c>
      <c r="M67" s="177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57">
        <f>ROWS(A$2:$B68)</f>
        <v>67</v>
      </c>
      <c r="B68"/>
      <c r="C68"/>
      <c r="D68"/>
      <c r="E68"/>
      <c r="F68" s="158" t="str">
        <f t="shared" si="16"/>
        <v>//</v>
      </c>
      <c r="G68" s="157">
        <f>ROWS($B$2:G68)</f>
        <v>67</v>
      </c>
      <c r="H68" s="175"/>
      <c r="I68" s="158" t="str">
        <f t="shared" si="17"/>
        <v/>
      </c>
      <c r="J68" s="158" t="str">
        <f>IFERROR(SMALL(I$2:I$100,ROWS($E$2:I68)),"")</f>
        <v/>
      </c>
      <c r="K68" s="158" t="str">
        <f t="shared" si="12"/>
        <v/>
      </c>
      <c r="M68" s="177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57">
        <f>ROWS(A$2:$B69)</f>
        <v>68</v>
      </c>
      <c r="B69"/>
      <c r="C69"/>
      <c r="D69"/>
      <c r="E69"/>
      <c r="F69" s="158" t="str">
        <f t="shared" si="16"/>
        <v>//</v>
      </c>
      <c r="G69" s="157">
        <f>ROWS($B$2:G69)</f>
        <v>68</v>
      </c>
      <c r="H69" s="175"/>
      <c r="I69" s="158" t="str">
        <f t="shared" si="17"/>
        <v/>
      </c>
      <c r="J69" s="158" t="str">
        <f>IFERROR(SMALL(I$2:I$100,ROWS($E$2:I69)),"")</f>
        <v/>
      </c>
      <c r="K69" s="158" t="str">
        <f t="shared" si="12"/>
        <v/>
      </c>
      <c r="M69" s="177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57">
        <f>ROWS(A$2:$B70)</f>
        <v>69</v>
      </c>
      <c r="B70"/>
      <c r="C70"/>
      <c r="D70"/>
      <c r="E70"/>
      <c r="F70" s="158" t="str">
        <f t="shared" si="16"/>
        <v>//</v>
      </c>
      <c r="G70" s="157">
        <f>ROWS($B$2:G70)</f>
        <v>69</v>
      </c>
      <c r="H70" s="175"/>
      <c r="I70" s="158" t="str">
        <f t="shared" si="17"/>
        <v/>
      </c>
      <c r="J70" s="158" t="str">
        <f>IFERROR(SMALL(I$2:I$100,ROWS($E$2:I70)),"")</f>
        <v/>
      </c>
      <c r="K70" s="158" t="str">
        <f t="shared" si="12"/>
        <v/>
      </c>
      <c r="M70" s="177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57">
        <f>ROWS(A$2:$B71)</f>
        <v>70</v>
      </c>
      <c r="B71"/>
      <c r="C71"/>
      <c r="D71"/>
      <c r="E71"/>
      <c r="F71" s="158" t="str">
        <f t="shared" si="16"/>
        <v>//</v>
      </c>
      <c r="G71" s="157">
        <f>ROWS($B$2:G71)</f>
        <v>70</v>
      </c>
      <c r="H71" s="175"/>
      <c r="I71" s="158" t="str">
        <f t="shared" si="17"/>
        <v/>
      </c>
      <c r="J71" s="158" t="str">
        <f>IFERROR(SMALL(I$2:I$100,ROWS($E$2:I71)),"")</f>
        <v/>
      </c>
      <c r="K71" s="158" t="str">
        <f t="shared" si="12"/>
        <v/>
      </c>
      <c r="M71" s="177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57">
        <f>ROWS(A$2:$B72)</f>
        <v>71</v>
      </c>
      <c r="B72"/>
      <c r="C72"/>
      <c r="D72"/>
      <c r="E72"/>
      <c r="F72" s="158" t="str">
        <f t="shared" si="16"/>
        <v>//</v>
      </c>
      <c r="G72" s="157">
        <f>ROWS($B$2:G72)</f>
        <v>71</v>
      </c>
      <c r="H72" s="175"/>
      <c r="I72" s="158" t="str">
        <f t="shared" si="17"/>
        <v/>
      </c>
      <c r="J72" s="158" t="str">
        <f>IFERROR(SMALL(I$2:I$100,ROWS($E$2:I72)),"")</f>
        <v/>
      </c>
      <c r="K72" s="158" t="str">
        <f t="shared" si="12"/>
        <v/>
      </c>
      <c r="M72" s="177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57">
        <f>ROWS(A$2:$B73)</f>
        <v>72</v>
      </c>
      <c r="B73"/>
      <c r="C73"/>
      <c r="D73"/>
      <c r="E73"/>
      <c r="F73" s="158" t="str">
        <f t="shared" si="16"/>
        <v>//</v>
      </c>
      <c r="G73" s="157">
        <f>ROWS($B$2:G73)</f>
        <v>72</v>
      </c>
      <c r="H73" s="175"/>
      <c r="I73" s="158" t="str">
        <f t="shared" si="17"/>
        <v/>
      </c>
      <c r="J73" s="158" t="str">
        <f>IFERROR(SMALL(I$2:I$100,ROWS($E$2:I73)),"")</f>
        <v/>
      </c>
      <c r="K73" s="158" t="str">
        <f t="shared" si="12"/>
        <v/>
      </c>
      <c r="M73" s="177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57">
        <f>ROWS(A$2:$B74)</f>
        <v>73</v>
      </c>
      <c r="B74"/>
      <c r="C74"/>
      <c r="D74"/>
      <c r="E74"/>
      <c r="F74" s="158" t="str">
        <f t="shared" si="16"/>
        <v>//</v>
      </c>
      <c r="G74" s="157">
        <f>ROWS($B$2:G74)</f>
        <v>73</v>
      </c>
      <c r="H74" s="175"/>
      <c r="I74" s="158" t="str">
        <f t="shared" si="17"/>
        <v/>
      </c>
      <c r="J74" s="158" t="str">
        <f>IFERROR(SMALL(I$2:I$100,ROWS($E$2:I74)),"")</f>
        <v/>
      </c>
      <c r="K74" s="158" t="str">
        <f t="shared" si="12"/>
        <v/>
      </c>
      <c r="M74" s="177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57">
        <f>ROWS(A$2:$B75)</f>
        <v>74</v>
      </c>
      <c r="B75"/>
      <c r="C75"/>
      <c r="D75"/>
      <c r="E75"/>
      <c r="F75" s="158" t="str">
        <f t="shared" si="16"/>
        <v>//</v>
      </c>
      <c r="G75" s="157">
        <f>ROWS($B$2:G75)</f>
        <v>74</v>
      </c>
      <c r="H75" s="175"/>
      <c r="I75" s="158" t="str">
        <f t="shared" si="17"/>
        <v/>
      </c>
      <c r="J75" s="158" t="str">
        <f>IFERROR(SMALL(I$2:I$100,ROWS($E$2:I75)),"")</f>
        <v/>
      </c>
      <c r="K75" s="158" t="str">
        <f t="shared" si="12"/>
        <v/>
      </c>
      <c r="M75" s="177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57">
        <f>ROWS(A$2:$B76)</f>
        <v>75</v>
      </c>
      <c r="B76"/>
      <c r="C76"/>
      <c r="D76"/>
      <c r="E76"/>
      <c r="F76" s="158" t="str">
        <f t="shared" si="16"/>
        <v>//</v>
      </c>
      <c r="G76" s="157">
        <f>ROWS($B$2:G76)</f>
        <v>75</v>
      </c>
      <c r="H76" s="175"/>
      <c r="I76" s="158" t="str">
        <f t="shared" si="17"/>
        <v/>
      </c>
      <c r="J76" s="158" t="str">
        <f>IFERROR(SMALL(I$2:I$100,ROWS($E$2:I76)),"")</f>
        <v/>
      </c>
      <c r="K76" s="158" t="str">
        <f t="shared" si="12"/>
        <v/>
      </c>
      <c r="M76" s="177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57">
        <f>ROWS(A$2:$B77)</f>
        <v>76</v>
      </c>
      <c r="B77"/>
      <c r="C77"/>
      <c r="D77"/>
      <c r="E77"/>
      <c r="F77" s="158" t="str">
        <f t="shared" si="16"/>
        <v>//</v>
      </c>
      <c r="G77" s="157">
        <f>ROWS($B$2:G77)</f>
        <v>76</v>
      </c>
      <c r="H77" s="175"/>
      <c r="I77" s="158" t="str">
        <f t="shared" si="17"/>
        <v/>
      </c>
      <c r="J77" s="158" t="str">
        <f>IFERROR(SMALL(I$2:I$100,ROWS($E$2:I77)),"")</f>
        <v/>
      </c>
      <c r="K77" s="158" t="str">
        <f t="shared" si="12"/>
        <v/>
      </c>
      <c r="M77" s="177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57">
        <f>ROWS(A$2:$B78)</f>
        <v>77</v>
      </c>
      <c r="B78"/>
      <c r="C78"/>
      <c r="D78"/>
      <c r="E78"/>
      <c r="F78" s="158" t="str">
        <f t="shared" si="16"/>
        <v>//</v>
      </c>
      <c r="G78" s="157">
        <f>ROWS($B$2:G78)</f>
        <v>77</v>
      </c>
      <c r="H78" s="175"/>
      <c r="I78" s="158" t="str">
        <f t="shared" si="17"/>
        <v/>
      </c>
      <c r="J78" s="158" t="str">
        <f>IFERROR(SMALL(I$2:I$100,ROWS($E$2:I78)),"")</f>
        <v/>
      </c>
      <c r="K78" s="158" t="str">
        <f t="shared" si="12"/>
        <v/>
      </c>
      <c r="M78" s="177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57">
        <f>ROWS(A$2:$B79)</f>
        <v>78</v>
      </c>
      <c r="B79"/>
      <c r="C79"/>
      <c r="D79"/>
      <c r="E79"/>
      <c r="F79" s="158" t="str">
        <f t="shared" si="16"/>
        <v>//</v>
      </c>
      <c r="G79" s="157">
        <f>ROWS($B$2:G79)</f>
        <v>78</v>
      </c>
      <c r="H79" s="175"/>
      <c r="I79" s="158" t="str">
        <f t="shared" si="17"/>
        <v/>
      </c>
      <c r="J79" s="158" t="str">
        <f>IFERROR(SMALL(I$2:I$100,ROWS($E$2:I79)),"")</f>
        <v/>
      </c>
      <c r="K79" s="158" t="str">
        <f t="shared" si="12"/>
        <v/>
      </c>
      <c r="M79" s="177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57">
        <f>ROWS(A$2:$B80)</f>
        <v>79</v>
      </c>
      <c r="B80"/>
      <c r="C80"/>
      <c r="D80"/>
      <c r="E80"/>
      <c r="F80" s="158" t="str">
        <f t="shared" si="16"/>
        <v>//</v>
      </c>
      <c r="G80" s="157">
        <f>ROWS($B$2:G80)</f>
        <v>79</v>
      </c>
      <c r="H80" s="175"/>
      <c r="I80" s="158" t="str">
        <f t="shared" si="17"/>
        <v/>
      </c>
      <c r="J80" s="158" t="str">
        <f>IFERROR(SMALL(I$2:I$100,ROWS($E$2:I80)),"")</f>
        <v/>
      </c>
      <c r="K80" s="158" t="str">
        <f t="shared" si="12"/>
        <v/>
      </c>
      <c r="M80" s="177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57">
        <f>ROWS(A$2:$B81)</f>
        <v>80</v>
      </c>
      <c r="B81"/>
      <c r="C81"/>
      <c r="D81"/>
      <c r="E81"/>
      <c r="F81" s="158" t="str">
        <f t="shared" si="16"/>
        <v>//</v>
      </c>
      <c r="G81" s="157">
        <f>ROWS($B$2:G81)</f>
        <v>80</v>
      </c>
      <c r="H81" s="175"/>
      <c r="I81" s="158" t="str">
        <f t="shared" si="17"/>
        <v/>
      </c>
      <c r="J81" s="158" t="str">
        <f>IFERROR(SMALL(I$2:I$100,ROWS($E$2:I81)),"")</f>
        <v/>
      </c>
      <c r="K81" s="158" t="str">
        <f t="shared" si="12"/>
        <v/>
      </c>
      <c r="M81" s="177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57">
        <f>ROWS(A$2:$B82)</f>
        <v>81</v>
      </c>
      <c r="B82"/>
      <c r="C82"/>
      <c r="D82"/>
      <c r="E82"/>
      <c r="F82" s="158" t="str">
        <f t="shared" si="16"/>
        <v>//</v>
      </c>
      <c r="G82" s="157">
        <f>ROWS($B$2:G82)</f>
        <v>81</v>
      </c>
      <c r="H82" s="175"/>
      <c r="I82" s="158" t="str">
        <f t="shared" si="17"/>
        <v/>
      </c>
      <c r="J82" s="158" t="str">
        <f>IFERROR(SMALL(I$2:I$100,ROWS($E$2:I82)),"")</f>
        <v/>
      </c>
      <c r="K82" s="158" t="str">
        <f t="shared" si="12"/>
        <v/>
      </c>
      <c r="M82" s="177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57">
        <f>ROWS(A$2:$B83)</f>
        <v>82</v>
      </c>
      <c r="B83"/>
      <c r="C83"/>
      <c r="D83"/>
      <c r="E83"/>
      <c r="F83" s="158" t="str">
        <f t="shared" si="16"/>
        <v>//</v>
      </c>
      <c r="G83" s="157">
        <f>ROWS($B$2:G83)</f>
        <v>82</v>
      </c>
      <c r="H83" s="175"/>
      <c r="I83" s="158" t="str">
        <f t="shared" si="17"/>
        <v/>
      </c>
      <c r="J83" s="158" t="str">
        <f>IFERROR(SMALL(I$2:I$100,ROWS($E$2:I83)),"")</f>
        <v/>
      </c>
      <c r="K83" s="158" t="str">
        <f t="shared" si="12"/>
        <v/>
      </c>
      <c r="M83" s="177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57">
        <f>ROWS(A$2:$B84)</f>
        <v>83</v>
      </c>
      <c r="B84"/>
      <c r="C84"/>
      <c r="D84"/>
      <c r="E84"/>
      <c r="F84" s="158" t="str">
        <f t="shared" si="16"/>
        <v>//</v>
      </c>
      <c r="G84" s="157">
        <f>ROWS($B$2:G84)</f>
        <v>83</v>
      </c>
      <c r="H84" s="175"/>
      <c r="I84" s="158" t="str">
        <f t="shared" si="17"/>
        <v/>
      </c>
      <c r="J84" s="158" t="str">
        <f>IFERROR(SMALL(I$2:I$100,ROWS($E$2:I84)),"")</f>
        <v/>
      </c>
      <c r="K84" s="158" t="str">
        <f t="shared" si="12"/>
        <v/>
      </c>
      <c r="M84" s="177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57">
        <f>ROWS(A$2:$B85)</f>
        <v>84</v>
      </c>
      <c r="B85"/>
      <c r="C85"/>
      <c r="D85"/>
      <c r="E85"/>
      <c r="F85" s="158" t="str">
        <f t="shared" si="16"/>
        <v>//</v>
      </c>
      <c r="G85" s="157">
        <f>ROWS($B$2:G85)</f>
        <v>84</v>
      </c>
      <c r="H85" s="175"/>
      <c r="I85" s="158" t="str">
        <f t="shared" si="17"/>
        <v/>
      </c>
      <c r="J85" s="158" t="str">
        <f>IFERROR(SMALL(I$2:I$100,ROWS($E$2:I85)),"")</f>
        <v/>
      </c>
      <c r="K85" s="158" t="str">
        <f t="shared" si="12"/>
        <v/>
      </c>
      <c r="M85" s="177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57">
        <f>ROWS(A$2:$B86)</f>
        <v>85</v>
      </c>
      <c r="B86"/>
      <c r="C86"/>
      <c r="D86"/>
      <c r="E86"/>
      <c r="F86" s="158" t="str">
        <f t="shared" si="16"/>
        <v>//</v>
      </c>
      <c r="G86" s="157">
        <f>ROWS($B$2:G86)</f>
        <v>85</v>
      </c>
      <c r="H86" s="175"/>
      <c r="I86" s="158" t="str">
        <f t="shared" si="17"/>
        <v/>
      </c>
      <c r="J86" s="158" t="str">
        <f>IFERROR(SMALL(I$2:I$100,ROWS($E$2:I86)),"")</f>
        <v/>
      </c>
      <c r="K86" s="158" t="str">
        <f t="shared" si="12"/>
        <v/>
      </c>
      <c r="M86" s="177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57">
        <f>ROWS(A$2:$B87)</f>
        <v>86</v>
      </c>
      <c r="B87"/>
      <c r="C87"/>
      <c r="D87"/>
      <c r="E87"/>
      <c r="F87" s="158" t="str">
        <f t="shared" si="16"/>
        <v>//</v>
      </c>
      <c r="G87" s="157">
        <f>ROWS($B$2:G87)</f>
        <v>86</v>
      </c>
      <c r="H87" s="175"/>
      <c r="I87" s="158" t="str">
        <f t="shared" si="17"/>
        <v/>
      </c>
      <c r="J87" s="158" t="str">
        <f>IFERROR(SMALL(I$2:I$100,ROWS($E$2:I87)),"")</f>
        <v/>
      </c>
      <c r="K87" s="158" t="str">
        <f t="shared" si="12"/>
        <v/>
      </c>
      <c r="M87" s="177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57">
        <f>ROWS(A$2:$B88)</f>
        <v>87</v>
      </c>
      <c r="B88"/>
      <c r="C88"/>
      <c r="D88"/>
      <c r="E88"/>
      <c r="F88" s="158" t="str">
        <f t="shared" si="16"/>
        <v>//</v>
      </c>
      <c r="G88" s="157">
        <f>ROWS($B$2:G88)</f>
        <v>87</v>
      </c>
      <c r="H88" s="175"/>
      <c r="I88" s="158" t="str">
        <f t="shared" si="17"/>
        <v/>
      </c>
      <c r="J88" s="158" t="str">
        <f>IFERROR(SMALL(I$2:I$100,ROWS($E$2:I88)),"")</f>
        <v/>
      </c>
      <c r="K88" s="158" t="str">
        <f t="shared" si="12"/>
        <v/>
      </c>
      <c r="M88" s="177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57">
        <f>ROWS(A$2:$B89)</f>
        <v>88</v>
      </c>
      <c r="B89"/>
      <c r="C89"/>
      <c r="D89"/>
      <c r="E89"/>
      <c r="F89" s="158" t="str">
        <f t="shared" si="16"/>
        <v>//</v>
      </c>
      <c r="G89" s="157">
        <f>ROWS($B$2:G89)</f>
        <v>88</v>
      </c>
      <c r="H89" s="175"/>
      <c r="I89" s="158" t="str">
        <f t="shared" si="17"/>
        <v/>
      </c>
      <c r="J89" s="158" t="str">
        <f>IFERROR(SMALL(I$2:I$100,ROWS($E$2:I89)),"")</f>
        <v/>
      </c>
      <c r="K89" s="158" t="str">
        <f t="shared" si="12"/>
        <v/>
      </c>
      <c r="M89" s="177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57">
        <f>ROWS(A$2:$B90)</f>
        <v>89</v>
      </c>
      <c r="B90"/>
      <c r="C90"/>
      <c r="D90"/>
      <c r="E90"/>
      <c r="F90" s="158" t="str">
        <f t="shared" si="16"/>
        <v>//</v>
      </c>
      <c r="G90" s="157">
        <f>ROWS($B$2:G90)</f>
        <v>89</v>
      </c>
      <c r="H90" s="175"/>
      <c r="I90" s="158" t="str">
        <f t="shared" si="17"/>
        <v/>
      </c>
      <c r="J90" s="158" t="str">
        <f>IFERROR(SMALL(I$2:I$100,ROWS($E$2:I90)),"")</f>
        <v/>
      </c>
      <c r="K90" s="158" t="str">
        <f t="shared" si="12"/>
        <v/>
      </c>
      <c r="M90" s="177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57">
        <f>ROWS(A$2:$B91)</f>
        <v>90</v>
      </c>
      <c r="B91"/>
      <c r="C91"/>
      <c r="D91"/>
      <c r="E91"/>
      <c r="F91" s="158" t="str">
        <f t="shared" si="16"/>
        <v>//</v>
      </c>
      <c r="G91" s="157">
        <f>ROWS($B$2:G91)</f>
        <v>90</v>
      </c>
      <c r="H91" s="175"/>
      <c r="I91" s="158" t="str">
        <f t="shared" si="17"/>
        <v/>
      </c>
      <c r="J91" s="158" t="str">
        <f>IFERROR(SMALL(I$2:I$100,ROWS($E$2:I91)),"")</f>
        <v/>
      </c>
      <c r="K91" s="158" t="str">
        <f t="shared" si="12"/>
        <v/>
      </c>
      <c r="M91" s="177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57">
        <f>ROWS(A$2:$B92)</f>
        <v>91</v>
      </c>
      <c r="B92"/>
      <c r="C92"/>
      <c r="D92"/>
      <c r="E92"/>
      <c r="F92" s="158" t="str">
        <f t="shared" si="16"/>
        <v>//</v>
      </c>
      <c r="G92" s="157">
        <f>ROWS($B$2:G92)</f>
        <v>91</v>
      </c>
      <c r="H92" s="175"/>
      <c r="I92" s="158" t="str">
        <f t="shared" si="17"/>
        <v/>
      </c>
      <c r="J92" s="158" t="str">
        <f>IFERROR(SMALL(I$2:I$100,ROWS($E$2:I92)),"")</f>
        <v/>
      </c>
      <c r="K92" s="158" t="str">
        <f t="shared" si="12"/>
        <v/>
      </c>
      <c r="M92" s="177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57">
        <f>ROWS(A$2:$B93)</f>
        <v>92</v>
      </c>
      <c r="B93"/>
      <c r="C93"/>
      <c r="D93"/>
      <c r="E93"/>
      <c r="F93" s="158" t="str">
        <f t="shared" si="16"/>
        <v>//</v>
      </c>
      <c r="G93" s="157">
        <f>ROWS($B$2:G93)</f>
        <v>92</v>
      </c>
      <c r="H93" s="175"/>
      <c r="I93" s="158" t="str">
        <f t="shared" si="17"/>
        <v/>
      </c>
      <c r="J93" s="158" t="str">
        <f>IFERROR(SMALL(I$2:I$100,ROWS($E$2:I93)),"")</f>
        <v/>
      </c>
      <c r="K93" s="158" t="str">
        <f t="shared" si="12"/>
        <v/>
      </c>
      <c r="M93" s="177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57">
        <f>ROWS(A$2:$B94)</f>
        <v>93</v>
      </c>
      <c r="B94"/>
      <c r="C94"/>
      <c r="D94"/>
      <c r="E94"/>
      <c r="F94" s="158" t="str">
        <f t="shared" si="16"/>
        <v>//</v>
      </c>
      <c r="G94" s="157">
        <f>ROWS($B$2:G94)</f>
        <v>93</v>
      </c>
      <c r="H94" s="175"/>
      <c r="I94" s="158" t="str">
        <f t="shared" si="17"/>
        <v/>
      </c>
      <c r="J94" s="158" t="str">
        <f>IFERROR(SMALL(I$2:I$100,ROWS($E$2:I94)),"")</f>
        <v/>
      </c>
      <c r="K94" s="158" t="str">
        <f t="shared" si="12"/>
        <v/>
      </c>
      <c r="M94" s="177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57">
        <f>ROWS(A$2:$B95)</f>
        <v>94</v>
      </c>
      <c r="B95"/>
      <c r="C95"/>
      <c r="D95"/>
      <c r="E95"/>
      <c r="F95" s="158" t="str">
        <f t="shared" si="16"/>
        <v>//</v>
      </c>
      <c r="G95" s="157">
        <f>ROWS($B$2:G95)</f>
        <v>94</v>
      </c>
      <c r="H95" s="175"/>
      <c r="I95" s="158" t="str">
        <f t="shared" si="17"/>
        <v/>
      </c>
      <c r="J95" s="158" t="str">
        <f>IFERROR(SMALL(I$2:I$100,ROWS($E$2:I95)),"")</f>
        <v/>
      </c>
      <c r="K95" s="158" t="str">
        <f t="shared" si="12"/>
        <v/>
      </c>
      <c r="M95" s="177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57">
        <f>ROWS(A$2:$B96)</f>
        <v>95</v>
      </c>
      <c r="B96"/>
      <c r="C96"/>
      <c r="D96"/>
      <c r="E96"/>
      <c r="F96" s="158" t="str">
        <f t="shared" si="16"/>
        <v>//</v>
      </c>
      <c r="G96" s="157">
        <f>ROWS($B$2:G96)</f>
        <v>95</v>
      </c>
      <c r="H96" s="175"/>
      <c r="I96" s="158" t="str">
        <f t="shared" si="17"/>
        <v/>
      </c>
      <c r="J96" s="158" t="str">
        <f>IFERROR(SMALL(I$2:I$100,ROWS($E$2:I96)),"")</f>
        <v/>
      </c>
      <c r="K96" s="158" t="str">
        <f t="shared" si="12"/>
        <v/>
      </c>
      <c r="M96" s="177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57">
        <f>ROWS(A$2:$B97)</f>
        <v>96</v>
      </c>
      <c r="B97"/>
      <c r="C97"/>
      <c r="D97"/>
      <c r="E97"/>
      <c r="F97" s="158" t="str">
        <f t="shared" si="16"/>
        <v>//</v>
      </c>
      <c r="G97" s="157">
        <f>ROWS($B$2:G97)</f>
        <v>96</v>
      </c>
      <c r="H97" s="175"/>
      <c r="I97" s="158" t="str">
        <f t="shared" si="17"/>
        <v/>
      </c>
      <c r="J97" s="158" t="str">
        <f>IFERROR(SMALL(I$2:I$100,ROWS($E$2:I97)),"")</f>
        <v/>
      </c>
      <c r="K97" s="158" t="str">
        <f t="shared" si="12"/>
        <v/>
      </c>
      <c r="M97" s="177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57">
        <f>ROWS(A$2:$B98)</f>
        <v>97</v>
      </c>
      <c r="B98"/>
      <c r="C98"/>
      <c r="D98"/>
      <c r="E98"/>
      <c r="F98" s="158" t="str">
        <f t="shared" si="16"/>
        <v>//</v>
      </c>
      <c r="G98" s="157">
        <f>ROWS($B$2:G98)</f>
        <v>97</v>
      </c>
      <c r="H98" s="175"/>
      <c r="I98" s="158" t="str">
        <f t="shared" si="17"/>
        <v/>
      </c>
      <c r="J98" s="158" t="str">
        <f>IFERROR(SMALL(I$2:I$100,ROWS($E$2:I98)),"")</f>
        <v/>
      </c>
      <c r="K98" s="158" t="str">
        <f t="shared" si="12"/>
        <v/>
      </c>
      <c r="M98" s="177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57">
        <f>ROWS(A$2:$B99)</f>
        <v>98</v>
      </c>
      <c r="B99"/>
      <c r="C99"/>
      <c r="D99"/>
      <c r="E99"/>
      <c r="F99" s="158" t="str">
        <f t="shared" si="16"/>
        <v>//</v>
      </c>
      <c r="G99" s="157">
        <f>ROWS($B$2:G99)</f>
        <v>98</v>
      </c>
      <c r="H99" s="175"/>
      <c r="I99" s="158" t="str">
        <f t="shared" si="17"/>
        <v/>
      </c>
      <c r="J99" s="158" t="str">
        <f>IFERROR(SMALL(I$2:I$100,ROWS($E$2:I99)),"")</f>
        <v/>
      </c>
      <c r="K99" s="158" t="str">
        <f t="shared" si="12"/>
        <v/>
      </c>
      <c r="M99" s="177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57">
        <f>ROWS(A$2:$B100)</f>
        <v>99</v>
      </c>
      <c r="B100"/>
      <c r="C100"/>
      <c r="D100"/>
      <c r="E100"/>
      <c r="F100" s="158" t="str">
        <f t="shared" si="16"/>
        <v>//</v>
      </c>
      <c r="G100" s="157">
        <f>ROWS($B$2:G100)</f>
        <v>99</v>
      </c>
      <c r="H100" s="175"/>
      <c r="I100" s="158" t="str">
        <f t="shared" si="17"/>
        <v/>
      </c>
      <c r="J100" s="158" t="str">
        <f>IFERROR(SMALL(I$2:I$100,ROWS($E$2:I100)),"")</f>
        <v/>
      </c>
      <c r="K100" s="158" t="str">
        <f t="shared" si="12"/>
        <v/>
      </c>
      <c r="M100" s="177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65" customFormat="1" x14ac:dyDescent="0.25">
      <c r="A101" s="163"/>
      <c r="B101" s="164" t="s">
        <v>206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aA6JZns8pdwn4Rnn7jfKZ+h2kcEsZvad3OpexaTf41uylxgPxV3La12CtLyaxoXEwJ1mftx8+Ael5IoAX0uKlw==" saltValue="yTFqQ3Hzxb9pWwerVFVnI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DCF10-E6B0-4A57-A12B-7511904CAB48}">
  <dimension ref="A1"/>
  <sheetViews>
    <sheetView workbookViewId="0"/>
  </sheetViews>
  <sheetFormatPr baseColWidth="10" defaultRowHeight="12.75" x14ac:dyDescent="0.2"/>
  <cols>
    <col min="1" max="16384" width="11.42578125" style="428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4851E-16AE-42AD-B592-18EEC2872E45}">
  <dimension ref="A1:G22"/>
  <sheetViews>
    <sheetView workbookViewId="0"/>
  </sheetViews>
  <sheetFormatPr baseColWidth="10" defaultColWidth="11.42578125" defaultRowHeight="15" x14ac:dyDescent="0.25"/>
  <cols>
    <col min="1" max="1" width="11.42578125" style="498"/>
    <col min="2" max="2" width="14" style="498" bestFit="1" customWidth="1"/>
    <col min="3" max="3" width="15.42578125" style="498" customWidth="1"/>
    <col min="4" max="4" width="13.42578125" style="498" customWidth="1"/>
    <col min="5" max="5" width="20" style="498" customWidth="1"/>
    <col min="6" max="6" width="11.42578125" style="498"/>
    <col min="7" max="7" width="18.28515625" style="498" bestFit="1" customWidth="1"/>
    <col min="8" max="16384" width="11.42578125" style="498"/>
  </cols>
  <sheetData>
    <row r="1" spans="1:7" ht="18" x14ac:dyDescent="0.25">
      <c r="A1" s="496" t="s">
        <v>328</v>
      </c>
      <c r="B1" s="497"/>
      <c r="C1" s="497"/>
      <c r="D1" s="497"/>
      <c r="E1" s="497"/>
      <c r="F1" s="497"/>
      <c r="G1" s="497"/>
    </row>
    <row r="2" spans="1:7" x14ac:dyDescent="0.25">
      <c r="A2" s="497"/>
      <c r="B2" s="497"/>
      <c r="C2" s="497"/>
      <c r="D2" s="497"/>
      <c r="E2" s="497"/>
      <c r="F2" s="497"/>
      <c r="G2" s="497"/>
    </row>
    <row r="3" spans="1:7" x14ac:dyDescent="0.25">
      <c r="A3" s="499" t="s">
        <v>329</v>
      </c>
      <c r="B3" s="499" t="s">
        <v>330</v>
      </c>
      <c r="C3" s="499" t="s">
        <v>331</v>
      </c>
      <c r="D3" s="500">
        <v>45474</v>
      </c>
      <c r="E3" s="497"/>
      <c r="F3" s="497"/>
      <c r="G3" s="497"/>
    </row>
    <row r="4" spans="1:7" x14ac:dyDescent="0.25">
      <c r="A4" s="497"/>
      <c r="B4" s="497"/>
      <c r="C4" s="497"/>
      <c r="D4" s="497"/>
      <c r="E4" s="497"/>
      <c r="F4" s="497"/>
      <c r="G4" s="497"/>
    </row>
    <row r="5" spans="1:7" x14ac:dyDescent="0.25">
      <c r="A5" s="497" t="s">
        <v>332</v>
      </c>
      <c r="B5" s="497"/>
      <c r="C5" s="497"/>
      <c r="D5" s="497"/>
      <c r="E5" s="497"/>
      <c r="F5" s="497"/>
      <c r="G5" s="497"/>
    </row>
    <row r="6" spans="1:7" ht="15.75" thickBot="1" x14ac:dyDescent="0.3">
      <c r="A6" s="501" t="s">
        <v>333</v>
      </c>
      <c r="B6" s="501"/>
      <c r="C6" s="501"/>
      <c r="D6" s="501"/>
      <c r="E6" s="501"/>
      <c r="F6" s="501"/>
      <c r="G6" s="501"/>
    </row>
    <row r="7" spans="1:7" x14ac:dyDescent="0.25">
      <c r="A7" s="497"/>
      <c r="B7" s="497"/>
      <c r="C7" s="497"/>
      <c r="D7" s="497"/>
      <c r="E7" s="497"/>
      <c r="F7" s="497"/>
      <c r="G7" s="497"/>
    </row>
    <row r="8" spans="1:7" x14ac:dyDescent="0.25">
      <c r="A8" s="497"/>
      <c r="B8" s="497"/>
      <c r="C8" s="497"/>
      <c r="D8" s="497"/>
      <c r="E8" s="497"/>
      <c r="F8" s="497"/>
      <c r="G8" s="497"/>
    </row>
    <row r="9" spans="1:7" x14ac:dyDescent="0.25">
      <c r="A9" s="497"/>
      <c r="B9" s="497"/>
      <c r="C9" s="497"/>
      <c r="D9" s="497"/>
      <c r="E9" s="497"/>
      <c r="F9" s="497"/>
      <c r="G9" s="497"/>
    </row>
    <row r="10" spans="1:7" ht="15.75" thickBot="1" x14ac:dyDescent="0.3">
      <c r="A10" s="502" t="s">
        <v>334</v>
      </c>
      <c r="B10" s="502"/>
      <c r="C10" s="502" t="s">
        <v>335</v>
      </c>
      <c r="D10" s="502"/>
      <c r="E10" s="502"/>
      <c r="F10" s="502"/>
      <c r="G10" s="502" t="s">
        <v>336</v>
      </c>
    </row>
    <row r="11" spans="1:7" x14ac:dyDescent="0.25">
      <c r="A11" s="503"/>
      <c r="B11" s="503"/>
      <c r="C11" s="503"/>
      <c r="D11" s="503"/>
      <c r="E11" s="503"/>
      <c r="F11" s="503"/>
      <c r="G11" s="503"/>
    </row>
    <row r="12" spans="1:7" x14ac:dyDescent="0.25">
      <c r="A12" s="503" t="s">
        <v>337</v>
      </c>
      <c r="B12" s="503"/>
      <c r="C12" s="503" t="s">
        <v>338</v>
      </c>
      <c r="D12" s="503"/>
      <c r="E12" s="503"/>
      <c r="F12" s="503"/>
      <c r="G12" s="503"/>
    </row>
    <row r="13" spans="1:7" x14ac:dyDescent="0.25">
      <c r="A13" s="503"/>
      <c r="B13" s="503"/>
      <c r="C13" s="503"/>
      <c r="D13" s="503"/>
      <c r="E13" s="503"/>
      <c r="F13" s="503"/>
      <c r="G13" s="503"/>
    </row>
    <row r="14" spans="1:7" x14ac:dyDescent="0.25">
      <c r="A14" s="503" t="s">
        <v>339</v>
      </c>
      <c r="B14" s="503"/>
      <c r="C14" s="503" t="s">
        <v>340</v>
      </c>
      <c r="D14" s="503"/>
      <c r="E14" s="503"/>
      <c r="F14" s="503"/>
      <c r="G14" s="503" t="s">
        <v>341</v>
      </c>
    </row>
    <row r="15" spans="1:7" x14ac:dyDescent="0.25">
      <c r="A15" s="503"/>
      <c r="B15" s="503"/>
      <c r="C15" s="503" t="s">
        <v>342</v>
      </c>
      <c r="D15" s="503"/>
      <c r="E15" s="503"/>
      <c r="F15" s="503"/>
      <c r="G15" s="503" t="s">
        <v>343</v>
      </c>
    </row>
    <row r="16" spans="1:7" x14ac:dyDescent="0.25">
      <c r="A16" s="503"/>
      <c r="B16" s="503"/>
      <c r="C16" s="503" t="s">
        <v>344</v>
      </c>
      <c r="D16" s="503"/>
      <c r="E16" s="503"/>
      <c r="F16" s="503"/>
      <c r="G16" s="503"/>
    </row>
    <row r="17" spans="1:7" x14ac:dyDescent="0.25">
      <c r="A17" s="503"/>
      <c r="B17" s="503"/>
      <c r="C17" s="503"/>
      <c r="D17" s="503"/>
      <c r="E17" s="503"/>
      <c r="F17" s="503"/>
      <c r="G17" s="503"/>
    </row>
    <row r="18" spans="1:7" x14ac:dyDescent="0.25">
      <c r="A18" s="503" t="s">
        <v>345</v>
      </c>
      <c r="B18" s="503"/>
      <c r="C18" s="503" t="s">
        <v>346</v>
      </c>
      <c r="D18" s="503"/>
      <c r="E18" s="503"/>
      <c r="F18" s="503"/>
      <c r="G18" s="503" t="s">
        <v>347</v>
      </c>
    </row>
    <row r="19" spans="1:7" x14ac:dyDescent="0.25">
      <c r="A19" s="503"/>
      <c r="B19" s="503"/>
      <c r="C19" s="503" t="s">
        <v>348</v>
      </c>
      <c r="D19" s="503"/>
      <c r="E19" s="503"/>
      <c r="F19" s="503"/>
      <c r="G19" s="503" t="s">
        <v>349</v>
      </c>
    </row>
    <row r="20" spans="1:7" x14ac:dyDescent="0.25">
      <c r="A20" s="503"/>
      <c r="B20" s="503"/>
      <c r="C20" s="503" t="s">
        <v>350</v>
      </c>
      <c r="D20" s="503"/>
      <c r="E20" s="503"/>
      <c r="F20" s="503"/>
      <c r="G20" s="503"/>
    </row>
    <row r="21" spans="1:7" ht="15.75" thickBot="1" x14ac:dyDescent="0.3">
      <c r="A21" s="502"/>
      <c r="B21" s="501"/>
      <c r="C21" s="501"/>
      <c r="D21" s="501"/>
      <c r="E21" s="501"/>
      <c r="F21" s="501"/>
      <c r="G21" s="501"/>
    </row>
    <row r="22" spans="1:7" x14ac:dyDescent="0.25">
      <c r="A22" s="497" t="s">
        <v>351</v>
      </c>
      <c r="B22" s="497"/>
      <c r="C22" s="497"/>
      <c r="D22" s="497"/>
      <c r="E22" s="497"/>
      <c r="F22" s="497"/>
      <c r="G22" s="497"/>
    </row>
  </sheetData>
  <sheetProtection algorithmName="SHA-512" hashValue="8bfMNVfMnp+0snPb4nI/yC0ZczhoEqi4AyS6/opFFIwizDKfJdTK/NbBQa1NBu2wtaZvROVUuUOZWEQS3K5aHQ==" saltValue="s+FjSHxCyL1gfTV5RyMWCw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b k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G 5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T n Z U K I p H u A 4 A A A A R A A A A E w A c A E Z v c m 1 1 b G F z L 1 N l Y 3 R p b 2 4 x L m 0 g o h g A K K A U A A A A A A A A A A A A A A A A A A A A A A A A A A A A K 0 5 N L s n M z 1 M I h t C G 1 g B Q S w E C L Q A U A A I A C A B u T n Z U B n q W l 6 U A A A D 1 A A A A E g A A A A A A A A A A A A A A A A A A A A A A Q 2 9 u Z m l n L 1 B h Y 2 t h Z 2 U u e G 1 s U E s B A i 0 A F A A C A A g A b k 5 2 V A / K 6 a u k A A A A 6 Q A A A B M A A A A A A A A A A A A A A A A A 8 Q A A A F t D b 2 5 0 Z W 5 0 X 1 R 5 c G V z X S 5 4 b W x Q S w E C L Q A U A A I A C A B u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C m D s w j b 4 S t Y + N c 4 U h G w D o y A A A A A A S A A A C g A A A A E A A A A L p 7 J O Z B X s N A M a 9 n F 1 5 D H L x Q A A A A s V 1 N g j 7 J F F P N f I h l V w P c T Z 1 z U I T a 4 8 F 2 3 Z / G U k o Y K K 1 2 I E f e W B u J Z G 4 B d Q t Y s V x C X S 5 5 L 5 y p v t B I z e 1 Z S z f R 9 p y a B q 8 H 9 6 q h / l 5 o 6 S e i 0 f c U A A A A U w d t Z O 3 A v 0 / J D G / j N p V E t C 3 c c F M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6</vt:i4>
      </vt:variant>
    </vt:vector>
  </HeadingPairs>
  <TitlesOfParts>
    <vt:vector size="16" baseType="lpstr">
      <vt:lpstr>Deckblatt_BBET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Release_Log</vt:lpstr>
      <vt:lpstr>Foerderart</vt:lpstr>
      <vt:lpstr>Berufsqualifizierung</vt:lpstr>
      <vt:lpstr>'Beiblatt Gemeinkosten'!Druckbereich</vt:lpstr>
      <vt:lpstr>'Beiblatt Personal'!Druckbereich</vt:lpstr>
      <vt:lpstr>Deckblatt_BBET!Druckbereich</vt:lpstr>
      <vt:lpstr>Kalkulation!Druckbereich</vt:lpstr>
      <vt:lpstr>Tagesstruktur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2021-05-20T11:19:08Z</cp:lastPrinted>
  <dcterms:created xsi:type="dcterms:W3CDTF">2008-01-24T10:32:10Z</dcterms:created>
  <dcterms:modified xsi:type="dcterms:W3CDTF">2024-05-16T10:21:08Z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